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19440" windowHeight="12075"/>
  </bookViews>
  <sheets>
    <sheet name="Grafy" sheetId="2" r:id="rId1"/>
    <sheet name="1.rozpocet_kategorie_resort" sheetId="1" r:id="rId2"/>
  </sheets>
  <definedNames>
    <definedName name="_xlnm.Print_Titles" localSheetId="1">'1.rozpocet_kategorie_resort'!$4:$4</definedName>
    <definedName name="_xlnm.Print_Area" localSheetId="1">'1.rozpocet_kategorie_resort'!$A$2:$AS$80</definedName>
  </definedNames>
  <calcPr calcId="145621"/>
</workbook>
</file>

<file path=xl/calcChain.xml><?xml version="1.0" encoding="utf-8"?>
<calcChain xmlns="http://schemas.openxmlformats.org/spreadsheetml/2006/main">
  <c r="I63" i="1" l="1"/>
  <c r="H63" i="1"/>
  <c r="G63" i="1"/>
  <c r="F63" i="1"/>
  <c r="E63" i="1"/>
  <c r="D63" i="1"/>
  <c r="C63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I48" i="1"/>
  <c r="H48" i="1"/>
  <c r="G48" i="1"/>
  <c r="F48" i="1"/>
  <c r="E48" i="1"/>
  <c r="D48" i="1"/>
  <c r="C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I34" i="1"/>
  <c r="H34" i="1"/>
  <c r="G34" i="1"/>
  <c r="F34" i="1"/>
  <c r="E34" i="1"/>
  <c r="D34" i="1"/>
  <c r="C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34" i="1" s="1"/>
  <c r="I19" i="1"/>
  <c r="H19" i="1"/>
  <c r="G19" i="1"/>
  <c r="F19" i="1"/>
  <c r="E19" i="1"/>
  <c r="D19" i="1"/>
  <c r="C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K32" i="1" l="1"/>
  <c r="K31" i="1"/>
  <c r="K30" i="1"/>
  <c r="K29" i="1"/>
  <c r="K28" i="1"/>
  <c r="K27" i="1"/>
  <c r="K26" i="1"/>
  <c r="K25" i="1"/>
  <c r="K24" i="1"/>
  <c r="K23" i="1"/>
  <c r="K22" i="1"/>
  <c r="K21" i="1"/>
  <c r="K20" i="1"/>
  <c r="J19" i="1"/>
  <c r="K7" i="1"/>
  <c r="K5" i="1"/>
  <c r="K6" i="1"/>
  <c r="K8" i="1"/>
  <c r="K10" i="1"/>
  <c r="K12" i="1"/>
  <c r="K14" i="1"/>
  <c r="K16" i="1"/>
  <c r="K18" i="1"/>
  <c r="K9" i="1"/>
  <c r="K11" i="1"/>
  <c r="K13" i="1"/>
  <c r="K15" i="1"/>
  <c r="K17" i="1"/>
  <c r="J48" i="1"/>
  <c r="K35" i="1" s="1"/>
  <c r="K37" i="1"/>
  <c r="K42" i="1"/>
  <c r="K39" i="1"/>
  <c r="K43" i="1"/>
  <c r="K46" i="1"/>
  <c r="C65" i="1"/>
  <c r="E65" i="1"/>
  <c r="O48" i="1" s="1"/>
  <c r="G65" i="1"/>
  <c r="I65" i="1"/>
  <c r="S63" i="1" s="1"/>
  <c r="D65" i="1"/>
  <c r="F65" i="1"/>
  <c r="H65" i="1"/>
  <c r="O63" i="1"/>
  <c r="P63" i="1"/>
  <c r="S48" i="1" l="1"/>
  <c r="K45" i="1"/>
  <c r="K41" i="1"/>
  <c r="K44" i="1"/>
  <c r="K40" i="1"/>
  <c r="R65" i="1"/>
  <c r="R47" i="1"/>
  <c r="R46" i="1"/>
  <c r="R62" i="1"/>
  <c r="R61" i="1"/>
  <c r="R45" i="1"/>
  <c r="R44" i="1"/>
  <c r="R43" i="1"/>
  <c r="R42" i="1"/>
  <c r="R41" i="1"/>
  <c r="R40" i="1"/>
  <c r="R39" i="1"/>
  <c r="R38" i="1"/>
  <c r="R60" i="1"/>
  <c r="R58" i="1"/>
  <c r="R56" i="1"/>
  <c r="R54" i="1"/>
  <c r="R52" i="1"/>
  <c r="R50" i="1"/>
  <c r="R48" i="1"/>
  <c r="R59" i="1"/>
  <c r="R57" i="1"/>
  <c r="R55" i="1"/>
  <c r="R53" i="1"/>
  <c r="R51" i="1"/>
  <c r="R49" i="1"/>
  <c r="R37" i="1"/>
  <c r="R36" i="1"/>
  <c r="R35" i="1"/>
  <c r="R18" i="1"/>
  <c r="R17" i="1"/>
  <c r="R16" i="1"/>
  <c r="R15" i="1"/>
  <c r="R14" i="1"/>
  <c r="R13" i="1"/>
  <c r="R12" i="1"/>
  <c r="R11" i="1"/>
  <c r="R10" i="1"/>
  <c r="R9" i="1"/>
  <c r="R8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7" i="1"/>
  <c r="R6" i="1"/>
  <c r="R5" i="1"/>
  <c r="N65" i="1"/>
  <c r="N47" i="1"/>
  <c r="N46" i="1"/>
  <c r="N62" i="1"/>
  <c r="N61" i="1"/>
  <c r="N45" i="1"/>
  <c r="N44" i="1"/>
  <c r="N43" i="1"/>
  <c r="N42" i="1"/>
  <c r="N41" i="1"/>
  <c r="N40" i="1"/>
  <c r="N39" i="1"/>
  <c r="N59" i="1"/>
  <c r="N57" i="1"/>
  <c r="N55" i="1"/>
  <c r="N53" i="1"/>
  <c r="N51" i="1"/>
  <c r="N49" i="1"/>
  <c r="N60" i="1"/>
  <c r="N58" i="1"/>
  <c r="N56" i="1"/>
  <c r="N54" i="1"/>
  <c r="N52" i="1"/>
  <c r="N50" i="1"/>
  <c r="N48" i="1"/>
  <c r="N38" i="1"/>
  <c r="N37" i="1"/>
  <c r="N36" i="1"/>
  <c r="N35" i="1"/>
  <c r="N18" i="1"/>
  <c r="N17" i="1"/>
  <c r="N16" i="1"/>
  <c r="N15" i="1"/>
  <c r="N14" i="1"/>
  <c r="N13" i="1"/>
  <c r="N12" i="1"/>
  <c r="N11" i="1"/>
  <c r="N10" i="1"/>
  <c r="N9" i="1"/>
  <c r="N8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7" i="1"/>
  <c r="N6" i="1"/>
  <c r="N5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65" i="1"/>
  <c r="Q46" i="1"/>
  <c r="Q47" i="1"/>
  <c r="Q44" i="1"/>
  <c r="Q42" i="1"/>
  <c r="Q40" i="1"/>
  <c r="Q38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36" i="1"/>
  <c r="Q34" i="1"/>
  <c r="Q18" i="1"/>
  <c r="Q16" i="1"/>
  <c r="Q14" i="1"/>
  <c r="Q12" i="1"/>
  <c r="Q10" i="1"/>
  <c r="Q8" i="1"/>
  <c r="Q7" i="1"/>
  <c r="Q6" i="1"/>
  <c r="Q5" i="1"/>
  <c r="Q45" i="1"/>
  <c r="Q43" i="1"/>
  <c r="Q41" i="1"/>
  <c r="Q39" i="1"/>
  <c r="Q37" i="1"/>
  <c r="Q35" i="1"/>
  <c r="Q17" i="1"/>
  <c r="Q15" i="1"/>
  <c r="Q13" i="1"/>
  <c r="Q11" i="1"/>
  <c r="Q9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65" i="1"/>
  <c r="M46" i="1"/>
  <c r="M47" i="1"/>
  <c r="M44" i="1"/>
  <c r="M42" i="1"/>
  <c r="M40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45" i="1"/>
  <c r="M43" i="1"/>
  <c r="M41" i="1"/>
  <c r="M39" i="1"/>
  <c r="M38" i="1"/>
  <c r="M36" i="1"/>
  <c r="M34" i="1"/>
  <c r="M18" i="1"/>
  <c r="M16" i="1"/>
  <c r="M14" i="1"/>
  <c r="M12" i="1"/>
  <c r="M10" i="1"/>
  <c r="M8" i="1"/>
  <c r="M7" i="1"/>
  <c r="M6" i="1"/>
  <c r="M5" i="1"/>
  <c r="M37" i="1"/>
  <c r="M35" i="1"/>
  <c r="M17" i="1"/>
  <c r="M15" i="1"/>
  <c r="M13" i="1"/>
  <c r="M11" i="1"/>
  <c r="M9" i="1"/>
  <c r="J62" i="1"/>
  <c r="Q19" i="1"/>
  <c r="M19" i="1"/>
  <c r="K38" i="1"/>
  <c r="K36" i="1"/>
  <c r="R34" i="1"/>
  <c r="N34" i="1"/>
  <c r="R63" i="1"/>
  <c r="N63" i="1"/>
  <c r="Q63" i="1"/>
  <c r="M63" i="1"/>
  <c r="P65" i="1"/>
  <c r="P47" i="1"/>
  <c r="P46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5" i="1"/>
  <c r="P44" i="1"/>
  <c r="P43" i="1"/>
  <c r="P42" i="1"/>
  <c r="P41" i="1"/>
  <c r="P40" i="1"/>
  <c r="P39" i="1"/>
  <c r="P38" i="1"/>
  <c r="P37" i="1"/>
  <c r="P36" i="1"/>
  <c r="P35" i="1"/>
  <c r="P18" i="1"/>
  <c r="P17" i="1"/>
  <c r="P16" i="1"/>
  <c r="P15" i="1"/>
  <c r="P14" i="1"/>
  <c r="P13" i="1"/>
  <c r="P12" i="1"/>
  <c r="P11" i="1"/>
  <c r="P10" i="1"/>
  <c r="P9" i="1"/>
  <c r="P8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7" i="1"/>
  <c r="P6" i="1"/>
  <c r="P5" i="1"/>
  <c r="K47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65" i="1"/>
  <c r="S47" i="1"/>
  <c r="S46" i="1"/>
  <c r="S45" i="1"/>
  <c r="S43" i="1"/>
  <c r="S41" i="1"/>
  <c r="S39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44" i="1"/>
  <c r="S42" i="1"/>
  <c r="S40" i="1"/>
  <c r="S38" i="1"/>
  <c r="S37" i="1"/>
  <c r="S35" i="1"/>
  <c r="S17" i="1"/>
  <c r="S15" i="1"/>
  <c r="S13" i="1"/>
  <c r="S11" i="1"/>
  <c r="S9" i="1"/>
  <c r="S7" i="1"/>
  <c r="S6" i="1"/>
  <c r="S5" i="1"/>
  <c r="S36" i="1"/>
  <c r="S34" i="1"/>
  <c r="S18" i="1"/>
  <c r="S16" i="1"/>
  <c r="S14" i="1"/>
  <c r="S12" i="1"/>
  <c r="S10" i="1"/>
  <c r="S8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65" i="1"/>
  <c r="O47" i="1"/>
  <c r="O46" i="1"/>
  <c r="O45" i="1"/>
  <c r="O43" i="1"/>
  <c r="O41" i="1"/>
  <c r="O39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37" i="1"/>
  <c r="O35" i="1"/>
  <c r="O17" i="1"/>
  <c r="O15" i="1"/>
  <c r="O13" i="1"/>
  <c r="O11" i="1"/>
  <c r="O9" i="1"/>
  <c r="O7" i="1"/>
  <c r="O6" i="1"/>
  <c r="O5" i="1"/>
  <c r="O44" i="1"/>
  <c r="O42" i="1"/>
  <c r="O40" i="1"/>
  <c r="O38" i="1"/>
  <c r="O36" i="1"/>
  <c r="O34" i="1"/>
  <c r="O18" i="1"/>
  <c r="O16" i="1"/>
  <c r="O14" i="1"/>
  <c r="O12" i="1"/>
  <c r="O10" i="1"/>
  <c r="O8" i="1"/>
  <c r="Q48" i="1"/>
  <c r="M48" i="1"/>
  <c r="S19" i="1"/>
  <c r="O19" i="1"/>
  <c r="P34" i="1"/>
  <c r="J63" i="1" l="1"/>
  <c r="J65" i="1" l="1"/>
  <c r="T63" i="1" s="1"/>
  <c r="K63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T65" i="1" l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33" i="1"/>
  <c r="K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6" i="1"/>
  <c r="T5" i="1"/>
  <c r="T8" i="1"/>
  <c r="T10" i="1"/>
  <c r="T12" i="1"/>
  <c r="T14" i="1"/>
  <c r="T16" i="1"/>
  <c r="T18" i="1"/>
  <c r="K19" i="1"/>
  <c r="T34" i="1"/>
  <c r="T36" i="1"/>
  <c r="T38" i="1"/>
  <c r="T7" i="1"/>
  <c r="T35" i="1"/>
  <c r="T37" i="1"/>
  <c r="T40" i="1"/>
  <c r="T42" i="1"/>
  <c r="T44" i="1"/>
  <c r="T39" i="1"/>
  <c r="T41" i="1"/>
  <c r="T43" i="1"/>
  <c r="T45" i="1"/>
  <c r="T46" i="1"/>
  <c r="T19" i="1"/>
  <c r="K34" i="1"/>
  <c r="T9" i="1"/>
  <c r="T11" i="1"/>
  <c r="T13" i="1"/>
  <c r="T15" i="1"/>
  <c r="T17" i="1"/>
  <c r="T47" i="1"/>
  <c r="T48" i="1"/>
  <c r="K48" i="1"/>
  <c r="K62" i="1"/>
  <c r="T62" i="1"/>
</calcChain>
</file>

<file path=xl/sharedStrings.xml><?xml version="1.0" encoding="utf-8"?>
<sst xmlns="http://schemas.openxmlformats.org/spreadsheetml/2006/main" count="147" uniqueCount="43">
  <si>
    <t>Údaje dopočteny dle státního rozpočtu</t>
  </si>
  <si>
    <t>Kategorie příjemce</t>
  </si>
  <si>
    <t>Poskytovatel</t>
  </si>
  <si>
    <t>CELKEM</t>
  </si>
  <si>
    <t>Podíl na celkovém rozpočtu</t>
  </si>
  <si>
    <t xml:space="preserve"> z celku</t>
  </si>
  <si>
    <t>AV</t>
  </si>
  <si>
    <t>AV ČR</t>
  </si>
  <si>
    <t>GA ČR</t>
  </si>
  <si>
    <t>MD</t>
  </si>
  <si>
    <t>MK</t>
  </si>
  <si>
    <t>MMR</t>
  </si>
  <si>
    <t>MO</t>
  </si>
  <si>
    <t>MPO</t>
  </si>
  <si>
    <t>MPSV</t>
  </si>
  <si>
    <t>MŠMT</t>
  </si>
  <si>
    <t>MV</t>
  </si>
  <si>
    <t>MZd</t>
  </si>
  <si>
    <t>MZE</t>
  </si>
  <si>
    <t>MŽP</t>
  </si>
  <si>
    <t>TA ČR</t>
  </si>
  <si>
    <t>AV Celkem</t>
  </si>
  <si>
    <t>PF</t>
  </si>
  <si>
    <t>PF Celkem</t>
  </si>
  <si>
    <t>SP</t>
  </si>
  <si>
    <t>SP Celkem</t>
  </si>
  <si>
    <t>VS</t>
  </si>
  <si>
    <t>VS Celkem</t>
  </si>
  <si>
    <t>Celkový součet</t>
  </si>
  <si>
    <t>Zdroj dat: UP_UcaFazeProj.DBF ke dni 17. 9. 2013</t>
  </si>
  <si>
    <t>Zpracovala: Ing. Hudečková</t>
  </si>
  <si>
    <t>V Praze 23. 9. 2013</t>
  </si>
  <si>
    <t xml:space="preserve">Vysvětlivky: </t>
  </si>
  <si>
    <r>
      <rPr>
        <b/>
        <sz val="12"/>
        <color indexed="8"/>
        <rFont val="Times New Roman"/>
        <family val="1"/>
        <charset val="238"/>
      </rPr>
      <t>AV</t>
    </r>
    <r>
      <rPr>
        <sz val="12"/>
        <color indexed="8"/>
        <rFont val="Times New Roman"/>
        <family val="1"/>
        <charset val="238"/>
      </rPr>
      <t xml:space="preserve"> - veřejné výzkumné instituce, které zřídila AV ČR dle zákona č. 341/2005 Sb.,</t>
    </r>
  </si>
  <si>
    <r>
      <rPr>
        <b/>
        <sz val="12"/>
        <color indexed="8"/>
        <rFont val="Times New Roman"/>
        <family val="1"/>
        <charset val="238"/>
      </rPr>
      <t>VŠ</t>
    </r>
    <r>
      <rPr>
        <sz val="12"/>
        <color theme="1"/>
        <rFont val="Times New Roman"/>
        <family val="2"/>
        <charset val="238"/>
      </rPr>
      <t xml:space="preserve"> - vysoké školy (veřejné, státní a soukromé, jejichž zřizovatelem jsou právnické nebo fyzické osoby)</t>
    </r>
  </si>
  <si>
    <r>
      <t>SP -</t>
    </r>
    <r>
      <rPr>
        <sz val="12"/>
        <color indexed="8"/>
        <rFont val="TimesCE-Roman"/>
      </rPr>
      <t xml:space="preserve"> státní příspěvkové organizace (SPO), organizační složky státu (OSS) a veřejné výzkumné instituce (VVI)</t>
    </r>
  </si>
  <si>
    <t xml:space="preserve">        zřízené dle zákona č. 341/2005 Sb., mimo ústavů AV ČR (muzea, nemocnice).</t>
  </si>
  <si>
    <r>
      <t xml:space="preserve">PF - právnické a fyzické osoby, </t>
    </r>
    <r>
      <rPr>
        <sz val="12"/>
        <color indexed="8"/>
        <rFont val="TimesCE-Roman"/>
      </rPr>
      <t>jednotlivci a instituce nespadající do žádné z výše uvedených skupin</t>
    </r>
  </si>
  <si>
    <r>
      <t xml:space="preserve">        </t>
    </r>
    <r>
      <rPr>
        <sz val="12"/>
        <color indexed="8"/>
        <rFont val="TimesCE-Roman"/>
      </rPr>
      <t>např. akciová společnost, společnost s ručením omezeným, obecně prospěšná společnost, nadace, občanské sdružení atd.</t>
    </r>
  </si>
  <si>
    <t>Účelové prostředky dle resortu a kategorie příjemců bez OP (operační programy)</t>
  </si>
  <si>
    <t xml:space="preserve">8. verze IS VaVaI + modelové rozdělení 2014 -2016 </t>
  </si>
  <si>
    <t>Příloha č. 5</t>
  </si>
  <si>
    <t>Účelové prostředky dle resortu a kategorie příjemců bez OP (operačních programů)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</si>
</sst>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&quot; &quot;%"/>
  </numFmts>
  <fonts count="36">
    <font>
      <sz val="12"/>
      <color theme="1"/>
      <name val="Times New Roman"/>
      <family val="2"/>
      <charset val="238"/>
    </font>
    <font>
      <b/>
      <i/>
      <sz val="14"/>
      <color indexed="8"/>
      <name val="Times New Roman"/>
      <family val="1"/>
      <charset val="238"/>
    </font>
    <font>
      <sz val="10"/>
      <color indexed="8"/>
      <name val="Times New Roman"/>
      <family val="2"/>
      <charset val="238"/>
    </font>
    <font>
      <sz val="10"/>
      <color rgb="FF0070C0"/>
      <name val="Times New Roman"/>
      <family val="2"/>
      <charset val="238"/>
    </font>
    <font>
      <b/>
      <u/>
      <sz val="11"/>
      <color rgb="FF0070C0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b/>
      <i/>
      <sz val="11"/>
      <color rgb="FF0070C0"/>
      <name val="Times New Roman"/>
      <family val="2"/>
      <charset val="238"/>
    </font>
    <font>
      <sz val="11"/>
      <color indexed="8"/>
      <name val="Times New Roman"/>
      <family val="2"/>
      <charset val="238"/>
    </font>
    <font>
      <sz val="11"/>
      <color theme="1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1"/>
      <color rgb="FF0070C0"/>
      <name val="Times New Roman"/>
      <family val="2"/>
      <charset val="238"/>
    </font>
    <font>
      <sz val="12"/>
      <color rgb="FF0070C0"/>
      <name val="Times New Roman"/>
      <family val="2"/>
      <charset val="238"/>
    </font>
    <font>
      <b/>
      <sz val="12"/>
      <color indexed="8"/>
      <name val="Times New Roman"/>
      <family val="1"/>
      <charset val="238"/>
    </font>
    <font>
      <b/>
      <sz val="11"/>
      <color indexed="8"/>
      <name val="Times New Roman"/>
      <family val="2"/>
      <charset val="238"/>
    </font>
    <font>
      <b/>
      <sz val="11"/>
      <color rgb="FF0070C0"/>
      <name val="Times New Roman"/>
      <family val="2"/>
      <charset val="238"/>
    </font>
    <font>
      <b/>
      <sz val="12"/>
      <color theme="1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color rgb="FF0070C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theme="1"/>
      <name val="Times New Roman"/>
      <family val="2"/>
      <charset val="238"/>
    </font>
    <font>
      <b/>
      <sz val="12"/>
      <color rgb="FF0070C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sz val="10"/>
      <color rgb="FF00B050"/>
      <name val="Times New Roman"/>
      <family val="1"/>
      <charset val="238"/>
    </font>
    <font>
      <sz val="12"/>
      <color rgb="FF00B050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b/>
      <sz val="12"/>
      <color indexed="8"/>
      <name val="TimesCE-Bold"/>
    </font>
    <font>
      <sz val="12"/>
      <color indexed="8"/>
      <name val="TimesCE-Roman"/>
    </font>
    <font>
      <sz val="16"/>
      <color theme="1"/>
      <name val="Times New Roman"/>
      <family val="1"/>
      <charset val="238"/>
    </font>
    <font>
      <sz val="16"/>
      <color indexed="8"/>
      <name val="Times New Roman"/>
      <family val="1"/>
      <charset val="238"/>
    </font>
    <font>
      <sz val="16"/>
      <color rgb="FF0070C0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6"/>
      <color indexed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8" fillId="0" borderId="7" xfId="0" applyNumberFormat="1" applyFont="1" applyBorder="1"/>
    <xf numFmtId="3" fontId="9" fillId="0" borderId="7" xfId="0" applyNumberFormat="1" applyFont="1" applyBorder="1"/>
    <xf numFmtId="3" fontId="10" fillId="0" borderId="7" xfId="0" applyNumberFormat="1" applyFont="1" applyBorder="1"/>
    <xf numFmtId="3" fontId="11" fillId="0" borderId="7" xfId="0" applyNumberFormat="1" applyFont="1" applyBorder="1"/>
    <xf numFmtId="164" fontId="0" fillId="0" borderId="8" xfId="0" applyNumberFormat="1" applyBorder="1"/>
    <xf numFmtId="164" fontId="0" fillId="0" borderId="0" xfId="0" applyNumberFormat="1" applyBorder="1"/>
    <xf numFmtId="10" fontId="0" fillId="0" borderId="5" xfId="0" applyNumberFormat="1" applyBorder="1"/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3" fontId="8" fillId="0" borderId="5" xfId="0" applyNumberFormat="1" applyFont="1" applyBorder="1"/>
    <xf numFmtId="3" fontId="9" fillId="0" borderId="5" xfId="0" applyNumberFormat="1" applyFont="1" applyBorder="1"/>
    <xf numFmtId="3" fontId="10" fillId="0" borderId="5" xfId="0" applyNumberFormat="1" applyFont="1" applyBorder="1"/>
    <xf numFmtId="3" fontId="11" fillId="0" borderId="5" xfId="0" applyNumberFormat="1" applyFont="1" applyBorder="1"/>
    <xf numFmtId="164" fontId="0" fillId="0" borderId="10" xfId="0" applyNumberFormat="1" applyBorder="1"/>
    <xf numFmtId="3" fontId="0" fillId="0" borderId="5" xfId="0" applyNumberFormat="1" applyBorder="1"/>
    <xf numFmtId="3" fontId="12" fillId="0" borderId="5" xfId="0" applyNumberFormat="1" applyFont="1" applyBorder="1"/>
    <xf numFmtId="0" fontId="13" fillId="0" borderId="9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3" fontId="14" fillId="0" borderId="5" xfId="0" applyNumberFormat="1" applyFont="1" applyBorder="1"/>
    <xf numFmtId="3" fontId="15" fillId="0" borderId="5" xfId="0" applyNumberFormat="1" applyFont="1" applyBorder="1"/>
    <xf numFmtId="164" fontId="13" fillId="0" borderId="10" xfId="0" applyNumberFormat="1" applyFont="1" applyBorder="1"/>
    <xf numFmtId="164" fontId="13" fillId="0" borderId="0" xfId="0" applyNumberFormat="1" applyFont="1" applyBorder="1"/>
    <xf numFmtId="10" fontId="16" fillId="0" borderId="5" xfId="0" applyNumberFormat="1" applyFont="1" applyBorder="1"/>
    <xf numFmtId="0" fontId="13" fillId="0" borderId="0" xfId="0" applyFont="1"/>
    <xf numFmtId="0" fontId="17" fillId="0" borderId="9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3" fontId="18" fillId="0" borderId="5" xfId="0" applyNumberFormat="1" applyFont="1" applyBorder="1"/>
    <xf numFmtId="3" fontId="19" fillId="0" borderId="5" xfId="0" applyNumberFormat="1" applyFont="1" applyBorder="1"/>
    <xf numFmtId="164" fontId="17" fillId="0" borderId="10" xfId="0" applyNumberFormat="1" applyFont="1" applyBorder="1"/>
    <xf numFmtId="164" fontId="17" fillId="0" borderId="0" xfId="0" applyNumberFormat="1" applyFont="1" applyBorder="1"/>
    <xf numFmtId="10" fontId="20" fillId="0" borderId="5" xfId="0" applyNumberFormat="1" applyFont="1" applyBorder="1"/>
    <xf numFmtId="0" fontId="17" fillId="0" borderId="0" xfId="0" applyFont="1"/>
    <xf numFmtId="0" fontId="8" fillId="0" borderId="5" xfId="0" applyFont="1" applyBorder="1"/>
    <xf numFmtId="3" fontId="21" fillId="0" borderId="5" xfId="0" applyNumberFormat="1" applyFont="1" applyBorder="1"/>
    <xf numFmtId="3" fontId="22" fillId="0" borderId="5" xfId="0" applyNumberFormat="1" applyFont="1" applyBorder="1"/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3" fontId="14" fillId="0" borderId="12" xfId="0" applyNumberFormat="1" applyFont="1" applyBorder="1"/>
    <xf numFmtId="3" fontId="15" fillId="0" borderId="12" xfId="0" applyNumberFormat="1" applyFont="1" applyBorder="1"/>
    <xf numFmtId="164" fontId="13" fillId="0" borderId="13" xfId="0" applyNumberFormat="1" applyFont="1" applyBorder="1"/>
    <xf numFmtId="3" fontId="2" fillId="0" borderId="0" xfId="0" applyNumberFormat="1" applyFont="1"/>
    <xf numFmtId="3" fontId="13" fillId="0" borderId="0" xfId="0" applyNumberFormat="1" applyFont="1"/>
    <xf numFmtId="3" fontId="0" fillId="0" borderId="0" xfId="0" applyNumberFormat="1"/>
    <xf numFmtId="10" fontId="0" fillId="0" borderId="14" xfId="0" applyNumberFormat="1" applyBorder="1"/>
    <xf numFmtId="0" fontId="13" fillId="0" borderId="5" xfId="0" applyFont="1" applyBorder="1" applyAlignment="1">
      <alignment horizontal="left" vertical="center"/>
    </xf>
    <xf numFmtId="3" fontId="13" fillId="0" borderId="5" xfId="0" applyNumberFormat="1" applyFont="1" applyBorder="1"/>
    <xf numFmtId="3" fontId="23" fillId="0" borderId="5" xfId="0" applyNumberFormat="1" applyFont="1" applyBorder="1"/>
    <xf numFmtId="0" fontId="0" fillId="0" borderId="0" xfId="0" applyAlignment="1">
      <alignment horizontal="left" vertical="center"/>
    </xf>
    <xf numFmtId="0" fontId="24" fillId="0" borderId="0" xfId="0" applyFont="1"/>
    <xf numFmtId="0" fontId="25" fillId="0" borderId="0" xfId="0" applyFont="1"/>
    <xf numFmtId="3" fontId="25" fillId="0" borderId="0" xfId="0" applyNumberFormat="1" applyFont="1"/>
    <xf numFmtId="0" fontId="26" fillId="0" borderId="0" xfId="0" applyFont="1"/>
    <xf numFmtId="0" fontId="27" fillId="0" borderId="0" xfId="0" applyFont="1"/>
    <xf numFmtId="0" fontId="28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3" fontId="12" fillId="0" borderId="0" xfId="0" applyNumberFormat="1" applyFont="1"/>
    <xf numFmtId="0" fontId="12" fillId="0" borderId="0" xfId="0" applyFont="1"/>
    <xf numFmtId="0" fontId="31" fillId="0" borderId="0" xfId="0" applyFont="1" applyAlignment="1">
      <alignment horizontal="center" vertical="center"/>
    </xf>
    <xf numFmtId="0" fontId="32" fillId="0" borderId="0" xfId="0" applyFont="1"/>
    <xf numFmtId="0" fontId="33" fillId="0" borderId="0" xfId="0" applyFont="1"/>
    <xf numFmtId="0" fontId="34" fillId="0" borderId="0" xfId="0" applyFont="1" applyAlignment="1">
      <alignment horizontal="left"/>
    </xf>
    <xf numFmtId="0" fontId="0" fillId="0" borderId="0" xfId="0" applyAlignment="1">
      <alignment horizontal="left"/>
    </xf>
    <xf numFmtId="0" fontId="35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/>
              <a:t>Příjemci kategorie AV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241820768136557"/>
          <c:y val="0.17142857142857143"/>
          <c:w val="0.51778093883357046"/>
          <c:h val="0.81071428571428572"/>
        </c:manualLayout>
      </c:layout>
      <c:pie3DChart>
        <c:varyColors val="1"/>
        <c:ser>
          <c:idx val="0"/>
          <c:order val="0"/>
          <c:tx>
            <c:strRef>
              <c:f>'1.rozpocet_kategorie_resort'!$K$4</c:f>
              <c:strCache>
                <c:ptCount val="1"/>
                <c:pt idx="0">
                  <c:v>Podíl na celkovém rozpočtu</c:v>
                </c:pt>
              </c:strCache>
            </c:strRef>
          </c:tx>
          <c:explosion val="25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6"/>
            <c:bubble3D val="0"/>
          </c:dPt>
          <c:dPt>
            <c:idx val="7"/>
            <c:bubble3D val="0"/>
          </c:dPt>
          <c:dPt>
            <c:idx val="8"/>
            <c:bubble3D val="0"/>
          </c:dPt>
          <c:dPt>
            <c:idx val="9"/>
            <c:bubble3D val="0"/>
          </c:dPt>
          <c:dPt>
            <c:idx val="10"/>
            <c:bubble3D val="0"/>
          </c:dPt>
          <c:dPt>
            <c:idx val="11"/>
            <c:bubble3D val="0"/>
          </c:dPt>
          <c:dPt>
            <c:idx val="12"/>
            <c:bubble3D val="0"/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'1.rozpocet_kategorie_resort'!$B$5:$B$17</c:f>
              <c:strCache>
                <c:ptCount val="13"/>
                <c:pt idx="0">
                  <c:v>AV ČR</c:v>
                </c:pt>
                <c:pt idx="1">
                  <c:v>GA ČR</c:v>
                </c:pt>
                <c:pt idx="2">
                  <c:v>MD</c:v>
                </c:pt>
                <c:pt idx="3">
                  <c:v>MK</c:v>
                </c:pt>
                <c:pt idx="4">
                  <c:v>MMR</c:v>
                </c:pt>
                <c:pt idx="5">
                  <c:v>MO</c:v>
                </c:pt>
                <c:pt idx="6">
                  <c:v>MPO</c:v>
                </c:pt>
                <c:pt idx="7">
                  <c:v>MPSV</c:v>
                </c:pt>
                <c:pt idx="8">
                  <c:v>MŠMT</c:v>
                </c:pt>
                <c:pt idx="9">
                  <c:v>MV</c:v>
                </c:pt>
                <c:pt idx="10">
                  <c:v>MZd</c:v>
                </c:pt>
                <c:pt idx="11">
                  <c:v>MZE</c:v>
                </c:pt>
                <c:pt idx="12">
                  <c:v>MŽP</c:v>
                </c:pt>
              </c:strCache>
            </c:strRef>
          </c:cat>
          <c:val>
            <c:numRef>
              <c:f>'1.rozpocet_kategorie_resort'!$K$5:$K$17</c:f>
              <c:numCache>
                <c:formatCode>0.0" "%</c:formatCode>
                <c:ptCount val="13"/>
                <c:pt idx="0">
                  <c:v>4.1324385914771861E-2</c:v>
                </c:pt>
                <c:pt idx="1">
                  <c:v>0.53337579312373684</c:v>
                </c:pt>
                <c:pt idx="2">
                  <c:v>5.1580655940240476E-5</c:v>
                </c:pt>
                <c:pt idx="3">
                  <c:v>2.4278253696205999E-2</c:v>
                </c:pt>
                <c:pt idx="4">
                  <c:v>3.3179530075271745E-4</c:v>
                </c:pt>
                <c:pt idx="5">
                  <c:v>3.6364499212337921E-4</c:v>
                </c:pt>
                <c:pt idx="6">
                  <c:v>2.0759966488054064E-2</c:v>
                </c:pt>
                <c:pt idx="7">
                  <c:v>7.9354855292677651E-5</c:v>
                </c:pt>
                <c:pt idx="8">
                  <c:v>0.34950488759758108</c:v>
                </c:pt>
                <c:pt idx="9">
                  <c:v>8.9229444775336102E-3</c:v>
                </c:pt>
                <c:pt idx="10">
                  <c:v>1.2328486288507521E-2</c:v>
                </c:pt>
                <c:pt idx="11">
                  <c:v>5.8807279041397931E-3</c:v>
                </c:pt>
                <c:pt idx="12">
                  <c:v>2.7981787053601359E-3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175463623395146"/>
          <c:y val="2.6578116204637219E-2"/>
          <c:w val="0.21540656205420827"/>
          <c:h val="0.92358953811114342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" r="0.7" t="0.78740157499999996" header="0.3" footer="0.3"/>
    <c:pageSetup paperSize="8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Příjemci</a:t>
            </a:r>
            <a:r>
              <a:rPr lang="cs-CZ" baseline="0"/>
              <a:t> kategorie PF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'1.rozpocet_kategorie_resort'!$C$4:$I$4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'1.rozpocet_kategorie_resort'!$C$34:$I$34</c:f>
              <c:numCache>
                <c:formatCode>#,##0</c:formatCode>
                <c:ptCount val="7"/>
                <c:pt idx="0">
                  <c:v>4107229</c:v>
                </c:pt>
                <c:pt idx="1">
                  <c:v>4491761</c:v>
                </c:pt>
                <c:pt idx="2">
                  <c:v>4520853</c:v>
                </c:pt>
                <c:pt idx="3">
                  <c:v>3805052</c:v>
                </c:pt>
                <c:pt idx="4">
                  <c:v>3804761.5850400552</c:v>
                </c:pt>
                <c:pt idx="5">
                  <c:v>3687327.348992262</c:v>
                </c:pt>
                <c:pt idx="6">
                  <c:v>3651577.1254656198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85340928"/>
        <c:axId val="85342464"/>
      </c:barChart>
      <c:catAx>
        <c:axId val="85340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85342464"/>
        <c:crosses val="autoZero"/>
        <c:auto val="1"/>
        <c:lblAlgn val="ctr"/>
        <c:lblOffset val="100"/>
        <c:noMultiLvlLbl val="0"/>
      </c:catAx>
      <c:valAx>
        <c:axId val="85342464"/>
        <c:scaling>
          <c:orientation val="minMax"/>
        </c:scaling>
        <c:delete val="0"/>
        <c:axPos val="l"/>
        <c:majorGridlines/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crossAx val="853409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Příjemci</a:t>
            </a:r>
            <a:r>
              <a:rPr lang="cs-CZ" baseline="0"/>
              <a:t> kategorie SP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'1.rozpocet_kategorie_resort'!$C$4:$I$4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'1.rozpocet_kategorie_resort'!$C$48:$I$48</c:f>
              <c:numCache>
                <c:formatCode>#,##0</c:formatCode>
                <c:ptCount val="7"/>
                <c:pt idx="0">
                  <c:v>1227963</c:v>
                </c:pt>
                <c:pt idx="1">
                  <c:v>1284325</c:v>
                </c:pt>
                <c:pt idx="2">
                  <c:v>1162171</c:v>
                </c:pt>
                <c:pt idx="3">
                  <c:v>1701173</c:v>
                </c:pt>
                <c:pt idx="4">
                  <c:v>1732645.1361520044</c:v>
                </c:pt>
                <c:pt idx="5">
                  <c:v>1703387.7086944212</c:v>
                </c:pt>
                <c:pt idx="6">
                  <c:v>1669254.1959800702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85354368"/>
        <c:axId val="85355904"/>
      </c:barChart>
      <c:catAx>
        <c:axId val="85354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85355904"/>
        <c:crosses val="autoZero"/>
        <c:auto val="1"/>
        <c:lblAlgn val="ctr"/>
        <c:lblOffset val="100"/>
        <c:noMultiLvlLbl val="0"/>
      </c:catAx>
      <c:valAx>
        <c:axId val="85355904"/>
        <c:scaling>
          <c:orientation val="minMax"/>
        </c:scaling>
        <c:delete val="0"/>
        <c:axPos val="l"/>
        <c:majorGridlines/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crossAx val="853543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Příjemci</a:t>
            </a:r>
            <a:r>
              <a:rPr lang="cs-CZ" baseline="0"/>
              <a:t> kategorie VS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'1.rozpocet_kategorie_resort'!$C$4:$I$4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'1.rozpocet_kategorie_resort'!$C$63:$I$63</c:f>
              <c:numCache>
                <c:formatCode>#,##0</c:formatCode>
                <c:ptCount val="7"/>
                <c:pt idx="0">
                  <c:v>3312083</c:v>
                </c:pt>
                <c:pt idx="1">
                  <c:v>3767522</c:v>
                </c:pt>
                <c:pt idx="2">
                  <c:v>3688182</c:v>
                </c:pt>
                <c:pt idx="3">
                  <c:v>3977848</c:v>
                </c:pt>
                <c:pt idx="4">
                  <c:v>4706461.3866859218</c:v>
                </c:pt>
                <c:pt idx="5">
                  <c:v>4918860.6864450769</c:v>
                </c:pt>
                <c:pt idx="6">
                  <c:v>5133712.0462180544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85367808"/>
        <c:axId val="85467904"/>
      </c:barChart>
      <c:catAx>
        <c:axId val="85367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85467904"/>
        <c:crosses val="autoZero"/>
        <c:auto val="1"/>
        <c:lblAlgn val="ctr"/>
        <c:lblOffset val="100"/>
        <c:noMultiLvlLbl val="0"/>
      </c:catAx>
      <c:valAx>
        <c:axId val="85467904"/>
        <c:scaling>
          <c:orientation val="minMax"/>
        </c:scaling>
        <c:delete val="0"/>
        <c:axPos val="l"/>
        <c:majorGridlines/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crossAx val="853678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/>
              <a:t>Příjemci kategorie AV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241820768136557"/>
          <c:y val="0.17142857142857143"/>
          <c:w val="0.51778093883357046"/>
          <c:h val="0.81071428571428572"/>
        </c:manualLayout>
      </c:layout>
      <c:pie3DChart>
        <c:varyColors val="1"/>
        <c:ser>
          <c:idx val="0"/>
          <c:order val="0"/>
          <c:tx>
            <c:strRef>
              <c:f>'1.rozpocet_kategorie_resort'!$K$4</c:f>
              <c:strCache>
                <c:ptCount val="1"/>
                <c:pt idx="0">
                  <c:v>Podíl na celkovém rozpočtu</c:v>
                </c:pt>
              </c:strCache>
            </c:strRef>
          </c:tx>
          <c:explosion val="25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6"/>
            <c:bubble3D val="0"/>
          </c:dPt>
          <c:dPt>
            <c:idx val="7"/>
            <c:bubble3D val="0"/>
          </c:dPt>
          <c:dPt>
            <c:idx val="8"/>
            <c:bubble3D val="0"/>
          </c:dPt>
          <c:dPt>
            <c:idx val="9"/>
            <c:bubble3D val="0"/>
          </c:dPt>
          <c:dPt>
            <c:idx val="10"/>
            <c:bubble3D val="0"/>
          </c:dPt>
          <c:dPt>
            <c:idx val="11"/>
            <c:bubble3D val="0"/>
          </c:dPt>
          <c:dPt>
            <c:idx val="12"/>
            <c:bubble3D val="0"/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'1.rozpocet_kategorie_resort'!$B$5:$B$17</c:f>
              <c:strCache>
                <c:ptCount val="13"/>
                <c:pt idx="0">
                  <c:v>AV ČR</c:v>
                </c:pt>
                <c:pt idx="1">
                  <c:v>GA ČR</c:v>
                </c:pt>
                <c:pt idx="2">
                  <c:v>MD</c:v>
                </c:pt>
                <c:pt idx="3">
                  <c:v>MK</c:v>
                </c:pt>
                <c:pt idx="4">
                  <c:v>MMR</c:v>
                </c:pt>
                <c:pt idx="5">
                  <c:v>MO</c:v>
                </c:pt>
                <c:pt idx="6">
                  <c:v>MPO</c:v>
                </c:pt>
                <c:pt idx="7">
                  <c:v>MPSV</c:v>
                </c:pt>
                <c:pt idx="8">
                  <c:v>MŠMT</c:v>
                </c:pt>
                <c:pt idx="9">
                  <c:v>MV</c:v>
                </c:pt>
                <c:pt idx="10">
                  <c:v>MZd</c:v>
                </c:pt>
                <c:pt idx="11">
                  <c:v>MZE</c:v>
                </c:pt>
                <c:pt idx="12">
                  <c:v>MŽP</c:v>
                </c:pt>
              </c:strCache>
            </c:strRef>
          </c:cat>
          <c:val>
            <c:numRef>
              <c:f>'1.rozpocet_kategorie_resort'!$K$5:$K$17</c:f>
              <c:numCache>
                <c:formatCode>0.0" "%</c:formatCode>
                <c:ptCount val="13"/>
                <c:pt idx="0">
                  <c:v>4.1324385914771861E-2</c:v>
                </c:pt>
                <c:pt idx="1">
                  <c:v>0.53337579312373684</c:v>
                </c:pt>
                <c:pt idx="2">
                  <c:v>5.1580655940240476E-5</c:v>
                </c:pt>
                <c:pt idx="3">
                  <c:v>2.4278253696205999E-2</c:v>
                </c:pt>
                <c:pt idx="4">
                  <c:v>3.3179530075271745E-4</c:v>
                </c:pt>
                <c:pt idx="5">
                  <c:v>3.6364499212337921E-4</c:v>
                </c:pt>
                <c:pt idx="6">
                  <c:v>2.0759966488054064E-2</c:v>
                </c:pt>
                <c:pt idx="7">
                  <c:v>7.9354855292677651E-5</c:v>
                </c:pt>
                <c:pt idx="8">
                  <c:v>0.34950488759758108</c:v>
                </c:pt>
                <c:pt idx="9">
                  <c:v>8.9229444775336102E-3</c:v>
                </c:pt>
                <c:pt idx="10">
                  <c:v>1.2328486288507521E-2</c:v>
                </c:pt>
                <c:pt idx="11">
                  <c:v>5.8807279041397931E-3</c:v>
                </c:pt>
                <c:pt idx="12">
                  <c:v>2.7981787053601359E-3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175463623395146"/>
          <c:y val="2.6578116204637219E-2"/>
          <c:w val="0.21540656205420827"/>
          <c:h val="0.92358953811114342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" r="0.7" t="0.78740157499999996" header="0.3" footer="0.3"/>
    <c:pageSetup paperSize="8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/>
              <a:t>Příjemci kategorie SP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4687584706823482E-2"/>
          <c:y val="0.27758654797230464"/>
          <c:w val="0.70326377952755903"/>
          <c:h val="0.69513517660611457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6"/>
            <c:bubble3D val="0"/>
          </c:dPt>
          <c:dPt>
            <c:idx val="7"/>
            <c:bubble3D val="0"/>
          </c:dPt>
          <c:dPt>
            <c:idx val="8"/>
            <c:bubble3D val="0"/>
          </c:dPt>
          <c:dPt>
            <c:idx val="9"/>
            <c:bubble3D val="0"/>
          </c:dPt>
          <c:dPt>
            <c:idx val="10"/>
            <c:bubble3D val="0"/>
          </c:dPt>
          <c:dPt>
            <c:idx val="11"/>
            <c:bubble3D val="0"/>
          </c:dPt>
          <c:dPt>
            <c:idx val="12"/>
            <c:bubble3D val="0"/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'1.rozpocet_kategorie_resort'!$B$35:$B$47</c:f>
              <c:strCache>
                <c:ptCount val="13"/>
                <c:pt idx="0">
                  <c:v>AV ČR</c:v>
                </c:pt>
                <c:pt idx="1">
                  <c:v>GA ČR</c:v>
                </c:pt>
                <c:pt idx="2">
                  <c:v>MD</c:v>
                </c:pt>
                <c:pt idx="3">
                  <c:v>MK</c:v>
                </c:pt>
                <c:pt idx="4">
                  <c:v>MO</c:v>
                </c:pt>
                <c:pt idx="5">
                  <c:v>MPO</c:v>
                </c:pt>
                <c:pt idx="6">
                  <c:v>MPSV</c:v>
                </c:pt>
                <c:pt idx="7">
                  <c:v>MŠMT</c:v>
                </c:pt>
                <c:pt idx="8">
                  <c:v>MV</c:v>
                </c:pt>
                <c:pt idx="9">
                  <c:v>MZd</c:v>
                </c:pt>
                <c:pt idx="10">
                  <c:v>MZE</c:v>
                </c:pt>
                <c:pt idx="11">
                  <c:v>MŽP</c:v>
                </c:pt>
                <c:pt idx="12">
                  <c:v>TA ČR</c:v>
                </c:pt>
              </c:strCache>
            </c:strRef>
          </c:cat>
          <c:val>
            <c:numRef>
              <c:f>'1.rozpocet_kategorie_resort'!$K$35:$K$47</c:f>
              <c:numCache>
                <c:formatCode>0.0" "%</c:formatCode>
                <c:ptCount val="13"/>
                <c:pt idx="0">
                  <c:v>3.2618322750925582E-3</c:v>
                </c:pt>
                <c:pt idx="1">
                  <c:v>8.6592314594770126E-2</c:v>
                </c:pt>
                <c:pt idx="2">
                  <c:v>1.2624847065850974E-3</c:v>
                </c:pt>
                <c:pt idx="3">
                  <c:v>7.167995549332222E-2</c:v>
                </c:pt>
                <c:pt idx="4">
                  <c:v>5.4151918898623141E-2</c:v>
                </c:pt>
                <c:pt idx="5">
                  <c:v>9.1155630225634825E-3</c:v>
                </c:pt>
                <c:pt idx="6">
                  <c:v>1.953550057990468E-3</c:v>
                </c:pt>
                <c:pt idx="7">
                  <c:v>0.14355622636566656</c:v>
                </c:pt>
                <c:pt idx="8">
                  <c:v>0.11094741567906541</c:v>
                </c:pt>
                <c:pt idx="9">
                  <c:v>0.30902817197333604</c:v>
                </c:pt>
                <c:pt idx="10">
                  <c:v>9.9929509301355371E-2</c:v>
                </c:pt>
                <c:pt idx="11">
                  <c:v>1.6053363196929338E-2</c:v>
                </c:pt>
                <c:pt idx="12">
                  <c:v>9.2467694434700196E-2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920732394716872"/>
          <c:y val="2.9197132322672507E-2"/>
          <c:w val="0.23087834664811288"/>
          <c:h val="0.92335930970451807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/>
              <a:t>Příjemci kategorie VS</a:t>
            </a:r>
          </a:p>
        </c:rich>
      </c:tx>
      <c:layout>
        <c:manualLayout>
          <c:xMode val="edge"/>
          <c:yMode val="edge"/>
          <c:x val="0.34880505956454172"/>
          <c:y val="1.6556206227990346E-2"/>
        </c:manualLayout>
      </c:layout>
      <c:overlay val="0"/>
      <c:spPr>
        <a:noFill/>
        <a:ln w="25400">
          <a:noFill/>
        </a:ln>
      </c:spPr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3080186742081384"/>
          <c:y val="0.16887417218543047"/>
          <c:w val="0.48804567736583238"/>
          <c:h val="0.71523178807947019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6"/>
            <c:bubble3D val="0"/>
          </c:dPt>
          <c:dPt>
            <c:idx val="7"/>
            <c:bubble3D val="0"/>
          </c:dPt>
          <c:dPt>
            <c:idx val="8"/>
            <c:bubble3D val="0"/>
          </c:dPt>
          <c:dPt>
            <c:idx val="9"/>
            <c:bubble3D val="0"/>
          </c:dPt>
          <c:dPt>
            <c:idx val="10"/>
            <c:bubble3D val="0"/>
          </c:dPt>
          <c:dPt>
            <c:idx val="11"/>
            <c:bubble3D val="0"/>
          </c:dPt>
          <c:dPt>
            <c:idx val="12"/>
            <c:bubble3D val="0"/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'1.rozpocet_kategorie_resort'!$B$49:$B$61</c:f>
              <c:strCache>
                <c:ptCount val="13"/>
                <c:pt idx="0">
                  <c:v>AV ČR</c:v>
                </c:pt>
                <c:pt idx="1">
                  <c:v>GA ČR</c:v>
                </c:pt>
                <c:pt idx="2">
                  <c:v>MD</c:v>
                </c:pt>
                <c:pt idx="3">
                  <c:v>MK</c:v>
                </c:pt>
                <c:pt idx="4">
                  <c:v>MMR</c:v>
                </c:pt>
                <c:pt idx="5">
                  <c:v>MO</c:v>
                </c:pt>
                <c:pt idx="6">
                  <c:v>MPO</c:v>
                </c:pt>
                <c:pt idx="7">
                  <c:v>MPSV</c:v>
                </c:pt>
                <c:pt idx="8">
                  <c:v>MŠMT</c:v>
                </c:pt>
                <c:pt idx="9">
                  <c:v>MV</c:v>
                </c:pt>
                <c:pt idx="10">
                  <c:v>MZd</c:v>
                </c:pt>
                <c:pt idx="11">
                  <c:v>MZE</c:v>
                </c:pt>
                <c:pt idx="12">
                  <c:v>MŽP</c:v>
                </c:pt>
              </c:strCache>
            </c:strRef>
          </c:cat>
          <c:val>
            <c:numRef>
              <c:f>'1.rozpocet_kategorie_resort'!$K$49:$K$61</c:f>
              <c:numCache>
                <c:formatCode>0.0" "%</c:formatCode>
                <c:ptCount val="13"/>
                <c:pt idx="0">
                  <c:v>1.3736945883149417E-2</c:v>
                </c:pt>
                <c:pt idx="1">
                  <c:v>0.42868214782809011</c:v>
                </c:pt>
                <c:pt idx="2">
                  <c:v>7.6887892162518618E-4</c:v>
                </c:pt>
                <c:pt idx="3">
                  <c:v>3.301695529760857E-2</c:v>
                </c:pt>
                <c:pt idx="4">
                  <c:v>1.7568527207148593E-3</c:v>
                </c:pt>
                <c:pt idx="5">
                  <c:v>1.6483833488898168E-3</c:v>
                </c:pt>
                <c:pt idx="6">
                  <c:v>9.2046811748069501E-2</c:v>
                </c:pt>
                <c:pt idx="7">
                  <c:v>2.0615878230776475E-4</c:v>
                </c:pt>
                <c:pt idx="8">
                  <c:v>0.29599390191592906</c:v>
                </c:pt>
                <c:pt idx="9">
                  <c:v>3.9562531831974494E-2</c:v>
                </c:pt>
                <c:pt idx="10">
                  <c:v>6.7662615144440205E-2</c:v>
                </c:pt>
                <c:pt idx="11">
                  <c:v>3.4809385363984764E-2</c:v>
                </c:pt>
                <c:pt idx="12">
                  <c:v>3.8453770963656816E-3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337163969245171"/>
          <c:y val="4.9689516343040842E-2"/>
          <c:w val="0.21954689405188649"/>
          <c:h val="0.85093296737457447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/>
              <a:t>Příjemci kategorie PF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30595890273583"/>
          <c:y val="0.17770034843205576"/>
          <c:w val="0.51699752470282945"/>
          <c:h val="0.79442508710801396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6"/>
            <c:bubble3D val="0"/>
          </c:dPt>
          <c:dPt>
            <c:idx val="7"/>
            <c:bubble3D val="0"/>
          </c:dPt>
          <c:dPt>
            <c:idx val="8"/>
            <c:bubble3D val="0"/>
          </c:dPt>
          <c:dPt>
            <c:idx val="9"/>
            <c:bubble3D val="0"/>
          </c:dPt>
          <c:dPt>
            <c:idx val="10"/>
            <c:bubble3D val="0"/>
          </c:dPt>
          <c:dPt>
            <c:idx val="11"/>
            <c:bubble3D val="0"/>
          </c:dPt>
          <c:dPt>
            <c:idx val="12"/>
            <c:bubble3D val="0"/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'1.rozpocet_kategorie_resort'!$B$20:$B$32</c:f>
              <c:strCache>
                <c:ptCount val="13"/>
                <c:pt idx="0">
                  <c:v>AV ČR</c:v>
                </c:pt>
                <c:pt idx="1">
                  <c:v>GA ČR</c:v>
                </c:pt>
                <c:pt idx="2">
                  <c:v>MD</c:v>
                </c:pt>
                <c:pt idx="3">
                  <c:v>MK</c:v>
                </c:pt>
                <c:pt idx="4">
                  <c:v>MMR</c:v>
                </c:pt>
                <c:pt idx="5">
                  <c:v>MO</c:v>
                </c:pt>
                <c:pt idx="6">
                  <c:v>MPO</c:v>
                </c:pt>
                <c:pt idx="7">
                  <c:v>MPSV</c:v>
                </c:pt>
                <c:pt idx="8">
                  <c:v>MŠMT</c:v>
                </c:pt>
                <c:pt idx="9">
                  <c:v>MV</c:v>
                </c:pt>
                <c:pt idx="10">
                  <c:v>MZd</c:v>
                </c:pt>
                <c:pt idx="11">
                  <c:v>MZE</c:v>
                </c:pt>
                <c:pt idx="12">
                  <c:v>MŽP</c:v>
                </c:pt>
              </c:strCache>
            </c:strRef>
          </c:cat>
          <c:val>
            <c:numRef>
              <c:f>'1.rozpocet_kategorie_resort'!$K$20:$K$32</c:f>
              <c:numCache>
                <c:formatCode>0.0" "%</c:formatCode>
                <c:ptCount val="13"/>
                <c:pt idx="0">
                  <c:v>3.4038082606899739E-3</c:v>
                </c:pt>
                <c:pt idx="1">
                  <c:v>1.189004437026403E-2</c:v>
                </c:pt>
                <c:pt idx="2">
                  <c:v>1.8437710394308929E-3</c:v>
                </c:pt>
                <c:pt idx="3">
                  <c:v>1.4694670339657696E-3</c:v>
                </c:pt>
                <c:pt idx="4">
                  <c:v>6.6626144319827509E-4</c:v>
                </c:pt>
                <c:pt idx="5">
                  <c:v>5.8361841566665601E-2</c:v>
                </c:pt>
                <c:pt idx="6">
                  <c:v>0.3718102984824308</c:v>
                </c:pt>
                <c:pt idx="7">
                  <c:v>4.9343462853837278E-4</c:v>
                </c:pt>
                <c:pt idx="8">
                  <c:v>0.20261319753029552</c:v>
                </c:pt>
                <c:pt idx="9">
                  <c:v>3.5989568856991783E-2</c:v>
                </c:pt>
                <c:pt idx="10">
                  <c:v>3.1018471179222718E-3</c:v>
                </c:pt>
                <c:pt idx="11">
                  <c:v>2.513655245109344E-2</c:v>
                </c:pt>
                <c:pt idx="12">
                  <c:v>3.2227515977129332E-3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879539117269391"/>
          <c:y val="4.8387172988868743E-2"/>
          <c:w val="0.21985846057521688"/>
          <c:h val="0.89032398299518489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Příjemci kategorie AV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AV</c:v>
          </c:tx>
          <c:invertIfNegative val="0"/>
          <c:cat>
            <c:numRef>
              <c:f>'1.rozpocet_kategorie_resort'!$C$4:$I$4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'1.rozpocet_kategorie_resort'!$M$19:$S$19</c:f>
              <c:numCache>
                <c:formatCode>0.00%</c:formatCode>
                <c:ptCount val="7"/>
                <c:pt idx="0">
                  <c:v>0.21047607499937457</c:v>
                </c:pt>
                <c:pt idx="1">
                  <c:v>0.20025662559796764</c:v>
                </c:pt>
                <c:pt idx="2">
                  <c:v>0.19700852620928491</c:v>
                </c:pt>
                <c:pt idx="3">
                  <c:v>0.2036763437774301</c:v>
                </c:pt>
                <c:pt idx="4">
                  <c:v>0.21455950414190403</c:v>
                </c:pt>
                <c:pt idx="5">
                  <c:v>0.22851030328113178</c:v>
                </c:pt>
                <c:pt idx="6">
                  <c:v>0.23782627689805252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86286720"/>
        <c:axId val="86288256"/>
      </c:barChart>
      <c:catAx>
        <c:axId val="86286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86288256"/>
        <c:crosses val="autoZero"/>
        <c:auto val="1"/>
        <c:lblAlgn val="ctr"/>
        <c:lblOffset val="100"/>
        <c:noMultiLvlLbl val="0"/>
      </c:catAx>
      <c:valAx>
        <c:axId val="86288256"/>
        <c:scaling>
          <c:orientation val="minMax"/>
          <c:max val="0.25"/>
        </c:scaling>
        <c:delete val="0"/>
        <c:axPos val="l"/>
        <c:majorGridlines/>
        <c:numFmt formatCode="0&quot; &quot;%" sourceLinked="0"/>
        <c:majorTickMark val="none"/>
        <c:minorTickMark val="none"/>
        <c:tickLblPos val="nextTo"/>
        <c:spPr>
          <a:ln w="9525">
            <a:noFill/>
          </a:ln>
        </c:spPr>
        <c:crossAx val="862867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paperSize="8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Příjemci</a:t>
            </a:r>
            <a:r>
              <a:rPr lang="cs-CZ" baseline="0"/>
              <a:t> kategorie PF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'1.rozpocet_kategorie_resort'!$M$4:$S$4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'1.rozpocet_kategorie_resort'!$M$34:$S$34</c:f>
              <c:numCache>
                <c:formatCode>0.00%</c:formatCode>
                <c:ptCount val="7"/>
                <c:pt idx="0">
                  <c:v>0.37500317278638573</c:v>
                </c:pt>
                <c:pt idx="1">
                  <c:v>0.37640440587537199</c:v>
                </c:pt>
                <c:pt idx="2">
                  <c:v>0.38737878702711004</c:v>
                </c:pt>
                <c:pt idx="3">
                  <c:v>0.31948857002228914</c:v>
                </c:pt>
                <c:pt idx="4">
                  <c:v>0.29172708926987023</c:v>
                </c:pt>
                <c:pt idx="5">
                  <c:v>0.27593134080192</c:v>
                </c:pt>
                <c:pt idx="6">
                  <c:v>0.26621307454884852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86308352"/>
        <c:axId val="86309888"/>
      </c:barChart>
      <c:catAx>
        <c:axId val="86308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86309888"/>
        <c:crosses val="autoZero"/>
        <c:auto val="1"/>
        <c:lblAlgn val="ctr"/>
        <c:lblOffset val="100"/>
        <c:noMultiLvlLbl val="0"/>
      </c:catAx>
      <c:valAx>
        <c:axId val="86309888"/>
        <c:scaling>
          <c:orientation val="minMax"/>
        </c:scaling>
        <c:delete val="0"/>
        <c:axPos val="l"/>
        <c:majorGridlines/>
        <c:numFmt formatCode="0&quot; &quot;%" sourceLinked="0"/>
        <c:majorTickMark val="none"/>
        <c:minorTickMark val="none"/>
        <c:tickLblPos val="nextTo"/>
        <c:spPr>
          <a:ln w="9525">
            <a:noFill/>
          </a:ln>
        </c:spPr>
        <c:crossAx val="863083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Příjemci</a:t>
            </a:r>
            <a:r>
              <a:rPr lang="cs-CZ" baseline="0"/>
              <a:t> kategorie SP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'1.rozpocet_kategorie_resort'!$M$4:$S$4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'1.rozpocet_kategorie_resort'!$M$48:$S$48</c:f>
              <c:numCache>
                <c:formatCode>0.00%</c:formatCode>
                <c:ptCount val="7"/>
                <c:pt idx="0">
                  <c:v>0.1121169579451958</c:v>
                </c:pt>
                <c:pt idx="1">
                  <c:v>0.10762495791202763</c:v>
                </c:pt>
                <c:pt idx="2">
                  <c:v>9.9583063704589261E-2</c:v>
                </c:pt>
                <c:pt idx="3">
                  <c:v>0.14283781907067963</c:v>
                </c:pt>
                <c:pt idx="4">
                  <c:v>0.1328491972518433</c:v>
                </c:pt>
                <c:pt idx="5">
                  <c:v>0.12746849137059035</c:v>
                </c:pt>
                <c:pt idx="6">
                  <c:v>0.12169462028239571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86600320"/>
        <c:axId val="86602112"/>
      </c:barChart>
      <c:catAx>
        <c:axId val="86600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86602112"/>
        <c:crosses val="autoZero"/>
        <c:auto val="1"/>
        <c:lblAlgn val="ctr"/>
        <c:lblOffset val="100"/>
        <c:noMultiLvlLbl val="0"/>
      </c:catAx>
      <c:valAx>
        <c:axId val="86602112"/>
        <c:scaling>
          <c:orientation val="minMax"/>
        </c:scaling>
        <c:delete val="0"/>
        <c:axPos val="l"/>
        <c:majorGridlines/>
        <c:numFmt formatCode="0&quot; &quot;%" sourceLinked="0"/>
        <c:majorTickMark val="none"/>
        <c:minorTickMark val="none"/>
        <c:tickLblPos val="nextTo"/>
        <c:spPr>
          <a:ln w="9525">
            <a:noFill/>
          </a:ln>
        </c:spPr>
        <c:crossAx val="86600320"/>
        <c:crosses val="autoZero"/>
        <c:crossBetween val="between"/>
        <c:majorUnit val="5.000000000000001E-2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/>
              <a:t>Příjemci kategorie SP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4687584706823482E-2"/>
          <c:y val="0.27758654797230464"/>
          <c:w val="0.70326377952755903"/>
          <c:h val="0.69513517660611457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6"/>
            <c:bubble3D val="0"/>
          </c:dPt>
          <c:dPt>
            <c:idx val="7"/>
            <c:bubble3D val="0"/>
          </c:dPt>
          <c:dPt>
            <c:idx val="8"/>
            <c:bubble3D val="0"/>
          </c:dPt>
          <c:dPt>
            <c:idx val="9"/>
            <c:bubble3D val="0"/>
          </c:dPt>
          <c:dPt>
            <c:idx val="10"/>
            <c:bubble3D val="0"/>
          </c:dPt>
          <c:dPt>
            <c:idx val="11"/>
            <c:bubble3D val="0"/>
          </c:dPt>
          <c:dPt>
            <c:idx val="12"/>
            <c:bubble3D val="0"/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'1.rozpocet_kategorie_resort'!$B$35:$B$47</c:f>
              <c:strCache>
                <c:ptCount val="13"/>
                <c:pt idx="0">
                  <c:v>AV ČR</c:v>
                </c:pt>
                <c:pt idx="1">
                  <c:v>GA ČR</c:v>
                </c:pt>
                <c:pt idx="2">
                  <c:v>MD</c:v>
                </c:pt>
                <c:pt idx="3">
                  <c:v>MK</c:v>
                </c:pt>
                <c:pt idx="4">
                  <c:v>MO</c:v>
                </c:pt>
                <c:pt idx="5">
                  <c:v>MPO</c:v>
                </c:pt>
                <c:pt idx="6">
                  <c:v>MPSV</c:v>
                </c:pt>
                <c:pt idx="7">
                  <c:v>MŠMT</c:v>
                </c:pt>
                <c:pt idx="8">
                  <c:v>MV</c:v>
                </c:pt>
                <c:pt idx="9">
                  <c:v>MZd</c:v>
                </c:pt>
                <c:pt idx="10">
                  <c:v>MZE</c:v>
                </c:pt>
                <c:pt idx="11">
                  <c:v>MŽP</c:v>
                </c:pt>
                <c:pt idx="12">
                  <c:v>TA ČR</c:v>
                </c:pt>
              </c:strCache>
            </c:strRef>
          </c:cat>
          <c:val>
            <c:numRef>
              <c:f>'1.rozpocet_kategorie_resort'!$K$35:$K$47</c:f>
              <c:numCache>
                <c:formatCode>0.0" "%</c:formatCode>
                <c:ptCount val="13"/>
                <c:pt idx="0">
                  <c:v>3.2618322750925582E-3</c:v>
                </c:pt>
                <c:pt idx="1">
                  <c:v>8.6592314594770126E-2</c:v>
                </c:pt>
                <c:pt idx="2">
                  <c:v>1.2624847065850974E-3</c:v>
                </c:pt>
                <c:pt idx="3">
                  <c:v>7.167995549332222E-2</c:v>
                </c:pt>
                <c:pt idx="4">
                  <c:v>5.4151918898623141E-2</c:v>
                </c:pt>
                <c:pt idx="5">
                  <c:v>9.1155630225634825E-3</c:v>
                </c:pt>
                <c:pt idx="6">
                  <c:v>1.953550057990468E-3</c:v>
                </c:pt>
                <c:pt idx="7">
                  <c:v>0.14355622636566656</c:v>
                </c:pt>
                <c:pt idx="8">
                  <c:v>0.11094741567906541</c:v>
                </c:pt>
                <c:pt idx="9">
                  <c:v>0.30902817197333604</c:v>
                </c:pt>
                <c:pt idx="10">
                  <c:v>9.9929509301355371E-2</c:v>
                </c:pt>
                <c:pt idx="11">
                  <c:v>1.6053363196929338E-2</c:v>
                </c:pt>
                <c:pt idx="12">
                  <c:v>9.2467694434700196E-2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920732394716872"/>
          <c:y val="2.9197132322672507E-2"/>
          <c:w val="0.23087834664811288"/>
          <c:h val="0.92335930970451807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Příjemci</a:t>
            </a:r>
            <a:r>
              <a:rPr lang="cs-CZ" baseline="0"/>
              <a:t> kategorie VS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'1.rozpocet_kategorie_resort'!$M$4:$S$4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'1.rozpocet_kategorie_resort'!$M$63:$S$63</c:f>
              <c:numCache>
                <c:formatCode>0.00%</c:formatCode>
                <c:ptCount val="7"/>
                <c:pt idx="0">
                  <c:v>0.3024037942690439</c:v>
                </c:pt>
                <c:pt idx="1">
                  <c:v>0.31571401061463272</c:v>
                </c:pt>
                <c:pt idx="2">
                  <c:v>0.31602962305901577</c:v>
                </c:pt>
                <c:pt idx="3">
                  <c:v>0.33399726712960109</c:v>
                </c:pt>
                <c:pt idx="4">
                  <c:v>0.36086420933638252</c:v>
                </c:pt>
                <c:pt idx="5">
                  <c:v>0.36808986454635789</c:v>
                </c:pt>
                <c:pt idx="6">
                  <c:v>0.37426602827070315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86630784"/>
        <c:axId val="86632320"/>
      </c:barChart>
      <c:catAx>
        <c:axId val="86630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86632320"/>
        <c:crosses val="autoZero"/>
        <c:auto val="1"/>
        <c:lblAlgn val="ctr"/>
        <c:lblOffset val="100"/>
        <c:noMultiLvlLbl val="0"/>
      </c:catAx>
      <c:valAx>
        <c:axId val="86632320"/>
        <c:scaling>
          <c:orientation val="minMax"/>
        </c:scaling>
        <c:delete val="0"/>
        <c:axPos val="l"/>
        <c:majorGridlines/>
        <c:numFmt formatCode="0&quot; &quot;%" sourceLinked="0"/>
        <c:majorTickMark val="none"/>
        <c:minorTickMark val="none"/>
        <c:tickLblPos val="nextTo"/>
        <c:spPr>
          <a:ln w="9525">
            <a:noFill/>
          </a:ln>
        </c:spPr>
        <c:crossAx val="866307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Příjemci</a:t>
            </a:r>
            <a:r>
              <a:rPr lang="cs-CZ" baseline="0"/>
              <a:t> kategorie AV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'1.rozpocet_kategorie_resort'!$C$4:$I$4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'1.rozpocet_kategorie_resort'!$C$19:$I$19</c:f>
              <c:numCache>
                <c:formatCode>#,##0</c:formatCode>
                <c:ptCount val="7"/>
                <c:pt idx="0">
                  <c:v>2305243</c:v>
                </c:pt>
                <c:pt idx="1">
                  <c:v>2389730</c:v>
                </c:pt>
                <c:pt idx="2">
                  <c:v>2299162</c:v>
                </c:pt>
                <c:pt idx="3">
                  <c:v>2425749</c:v>
                </c:pt>
                <c:pt idx="4">
                  <c:v>2798326.89212202</c:v>
                </c:pt>
                <c:pt idx="5">
                  <c:v>3053630.2558682398</c:v>
                </c:pt>
                <c:pt idx="6">
                  <c:v>3262202.6323362542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86672896"/>
        <c:axId val="86674432"/>
      </c:barChart>
      <c:catAx>
        <c:axId val="86672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86674432"/>
        <c:crosses val="autoZero"/>
        <c:auto val="1"/>
        <c:lblAlgn val="ctr"/>
        <c:lblOffset val="100"/>
        <c:noMultiLvlLbl val="0"/>
      </c:catAx>
      <c:valAx>
        <c:axId val="86674432"/>
        <c:scaling>
          <c:orientation val="minMax"/>
        </c:scaling>
        <c:delete val="0"/>
        <c:axPos val="l"/>
        <c:majorGridlines/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crossAx val="866728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Příjemci</a:t>
            </a:r>
            <a:r>
              <a:rPr lang="cs-CZ" baseline="0"/>
              <a:t> kategorie PF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'1.rozpocet_kategorie_resort'!$C$4:$I$4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'1.rozpocet_kategorie_resort'!$C$34:$I$34</c:f>
              <c:numCache>
                <c:formatCode>#,##0</c:formatCode>
                <c:ptCount val="7"/>
                <c:pt idx="0">
                  <c:v>4107229</c:v>
                </c:pt>
                <c:pt idx="1">
                  <c:v>4491761</c:v>
                </c:pt>
                <c:pt idx="2">
                  <c:v>4520853</c:v>
                </c:pt>
                <c:pt idx="3">
                  <c:v>3805052</c:v>
                </c:pt>
                <c:pt idx="4">
                  <c:v>3804761.5850400552</c:v>
                </c:pt>
                <c:pt idx="5">
                  <c:v>3687327.348992262</c:v>
                </c:pt>
                <c:pt idx="6">
                  <c:v>3651577.1254656198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86698624"/>
        <c:axId val="86700416"/>
      </c:barChart>
      <c:catAx>
        <c:axId val="86698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86700416"/>
        <c:crosses val="autoZero"/>
        <c:auto val="1"/>
        <c:lblAlgn val="ctr"/>
        <c:lblOffset val="100"/>
        <c:noMultiLvlLbl val="0"/>
      </c:catAx>
      <c:valAx>
        <c:axId val="86700416"/>
        <c:scaling>
          <c:orientation val="minMax"/>
        </c:scaling>
        <c:delete val="0"/>
        <c:axPos val="l"/>
        <c:majorGridlines/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crossAx val="866986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Příjemci</a:t>
            </a:r>
            <a:r>
              <a:rPr lang="cs-CZ" baseline="0"/>
              <a:t> kategorie SP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'1.rozpocet_kategorie_resort'!$C$4:$I$4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'1.rozpocet_kategorie_resort'!$C$48:$I$48</c:f>
              <c:numCache>
                <c:formatCode>#,##0</c:formatCode>
                <c:ptCount val="7"/>
                <c:pt idx="0">
                  <c:v>1227963</c:v>
                </c:pt>
                <c:pt idx="1">
                  <c:v>1284325</c:v>
                </c:pt>
                <c:pt idx="2">
                  <c:v>1162171</c:v>
                </c:pt>
                <c:pt idx="3">
                  <c:v>1701173</c:v>
                </c:pt>
                <c:pt idx="4">
                  <c:v>1732645.1361520044</c:v>
                </c:pt>
                <c:pt idx="5">
                  <c:v>1703387.7086944212</c:v>
                </c:pt>
                <c:pt idx="6">
                  <c:v>1669254.1959800702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86392832"/>
        <c:axId val="86394368"/>
      </c:barChart>
      <c:catAx>
        <c:axId val="86392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86394368"/>
        <c:crosses val="autoZero"/>
        <c:auto val="1"/>
        <c:lblAlgn val="ctr"/>
        <c:lblOffset val="100"/>
        <c:noMultiLvlLbl val="0"/>
      </c:catAx>
      <c:valAx>
        <c:axId val="86394368"/>
        <c:scaling>
          <c:orientation val="minMax"/>
        </c:scaling>
        <c:delete val="0"/>
        <c:axPos val="l"/>
        <c:majorGridlines/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crossAx val="863928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Příjemci</a:t>
            </a:r>
            <a:r>
              <a:rPr lang="cs-CZ" baseline="0"/>
              <a:t> kategorie VS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'1.rozpocet_kategorie_resort'!$C$4:$I$4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'1.rozpocet_kategorie_resort'!$C$63:$I$63</c:f>
              <c:numCache>
                <c:formatCode>#,##0</c:formatCode>
                <c:ptCount val="7"/>
                <c:pt idx="0">
                  <c:v>3312083</c:v>
                </c:pt>
                <c:pt idx="1">
                  <c:v>3767522</c:v>
                </c:pt>
                <c:pt idx="2">
                  <c:v>3688182</c:v>
                </c:pt>
                <c:pt idx="3">
                  <c:v>3977848</c:v>
                </c:pt>
                <c:pt idx="4">
                  <c:v>4706461.3866859218</c:v>
                </c:pt>
                <c:pt idx="5">
                  <c:v>4918860.6864450769</c:v>
                </c:pt>
                <c:pt idx="6">
                  <c:v>5133712.0462180544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86430464"/>
        <c:axId val="86432000"/>
      </c:barChart>
      <c:catAx>
        <c:axId val="86430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86432000"/>
        <c:crosses val="autoZero"/>
        <c:auto val="1"/>
        <c:lblAlgn val="ctr"/>
        <c:lblOffset val="100"/>
        <c:noMultiLvlLbl val="0"/>
      </c:catAx>
      <c:valAx>
        <c:axId val="86432000"/>
        <c:scaling>
          <c:orientation val="minMax"/>
        </c:scaling>
        <c:delete val="0"/>
        <c:axPos val="l"/>
        <c:majorGridlines/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crossAx val="864304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/>
              <a:t>Příjemci kategorie VS</a:t>
            </a:r>
          </a:p>
        </c:rich>
      </c:tx>
      <c:layout>
        <c:manualLayout>
          <c:xMode val="edge"/>
          <c:yMode val="edge"/>
          <c:x val="0.34880505956454172"/>
          <c:y val="1.6556206227990346E-2"/>
        </c:manualLayout>
      </c:layout>
      <c:overlay val="0"/>
      <c:spPr>
        <a:noFill/>
        <a:ln w="25400">
          <a:noFill/>
        </a:ln>
      </c:spPr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3080186742081384"/>
          <c:y val="0.16887417218543047"/>
          <c:w val="0.48804567736583238"/>
          <c:h val="0.71523178807947019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6"/>
            <c:bubble3D val="0"/>
          </c:dPt>
          <c:dPt>
            <c:idx val="7"/>
            <c:bubble3D val="0"/>
          </c:dPt>
          <c:dPt>
            <c:idx val="8"/>
            <c:bubble3D val="0"/>
          </c:dPt>
          <c:dPt>
            <c:idx val="9"/>
            <c:bubble3D val="0"/>
          </c:dPt>
          <c:dPt>
            <c:idx val="10"/>
            <c:bubble3D val="0"/>
          </c:dPt>
          <c:dPt>
            <c:idx val="11"/>
            <c:bubble3D val="0"/>
          </c:dPt>
          <c:dPt>
            <c:idx val="12"/>
            <c:bubble3D val="0"/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'1.rozpocet_kategorie_resort'!$B$49:$B$61</c:f>
              <c:strCache>
                <c:ptCount val="13"/>
                <c:pt idx="0">
                  <c:v>AV ČR</c:v>
                </c:pt>
                <c:pt idx="1">
                  <c:v>GA ČR</c:v>
                </c:pt>
                <c:pt idx="2">
                  <c:v>MD</c:v>
                </c:pt>
                <c:pt idx="3">
                  <c:v>MK</c:v>
                </c:pt>
                <c:pt idx="4">
                  <c:v>MMR</c:v>
                </c:pt>
                <c:pt idx="5">
                  <c:v>MO</c:v>
                </c:pt>
                <c:pt idx="6">
                  <c:v>MPO</c:v>
                </c:pt>
                <c:pt idx="7">
                  <c:v>MPSV</c:v>
                </c:pt>
                <c:pt idx="8">
                  <c:v>MŠMT</c:v>
                </c:pt>
                <c:pt idx="9">
                  <c:v>MV</c:v>
                </c:pt>
                <c:pt idx="10">
                  <c:v>MZd</c:v>
                </c:pt>
                <c:pt idx="11">
                  <c:v>MZE</c:v>
                </c:pt>
                <c:pt idx="12">
                  <c:v>MŽP</c:v>
                </c:pt>
              </c:strCache>
            </c:strRef>
          </c:cat>
          <c:val>
            <c:numRef>
              <c:f>'1.rozpocet_kategorie_resort'!$K$49:$K$61</c:f>
              <c:numCache>
                <c:formatCode>0.0" "%</c:formatCode>
                <c:ptCount val="13"/>
                <c:pt idx="0">
                  <c:v>1.3736945883149417E-2</c:v>
                </c:pt>
                <c:pt idx="1">
                  <c:v>0.42868214782809011</c:v>
                </c:pt>
                <c:pt idx="2">
                  <c:v>7.6887892162518618E-4</c:v>
                </c:pt>
                <c:pt idx="3">
                  <c:v>3.301695529760857E-2</c:v>
                </c:pt>
                <c:pt idx="4">
                  <c:v>1.7568527207148593E-3</c:v>
                </c:pt>
                <c:pt idx="5">
                  <c:v>1.6483833488898168E-3</c:v>
                </c:pt>
                <c:pt idx="6">
                  <c:v>9.2046811748069501E-2</c:v>
                </c:pt>
                <c:pt idx="7">
                  <c:v>2.0615878230776475E-4</c:v>
                </c:pt>
                <c:pt idx="8">
                  <c:v>0.29599390191592906</c:v>
                </c:pt>
                <c:pt idx="9">
                  <c:v>3.9562531831974494E-2</c:v>
                </c:pt>
                <c:pt idx="10">
                  <c:v>6.7662615144440205E-2</c:v>
                </c:pt>
                <c:pt idx="11">
                  <c:v>3.4809385363984764E-2</c:v>
                </c:pt>
                <c:pt idx="12">
                  <c:v>3.8453770963656816E-3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337163969245171"/>
          <c:y val="4.9689516343040842E-2"/>
          <c:w val="0.21954689405188649"/>
          <c:h val="0.85093296737457447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/>
              <a:t>Příjemci kategorie PF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30595890273583"/>
          <c:y val="0.17770034843205576"/>
          <c:w val="0.51699752470282945"/>
          <c:h val="0.79442508710801396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6"/>
            <c:bubble3D val="0"/>
          </c:dPt>
          <c:dPt>
            <c:idx val="7"/>
            <c:bubble3D val="0"/>
          </c:dPt>
          <c:dPt>
            <c:idx val="8"/>
            <c:bubble3D val="0"/>
          </c:dPt>
          <c:dPt>
            <c:idx val="9"/>
            <c:bubble3D val="0"/>
          </c:dPt>
          <c:dPt>
            <c:idx val="10"/>
            <c:bubble3D val="0"/>
          </c:dPt>
          <c:dPt>
            <c:idx val="11"/>
            <c:bubble3D val="0"/>
          </c:dPt>
          <c:dPt>
            <c:idx val="12"/>
            <c:bubble3D val="0"/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'1.rozpocet_kategorie_resort'!$B$20:$B$32</c:f>
              <c:strCache>
                <c:ptCount val="13"/>
                <c:pt idx="0">
                  <c:v>AV ČR</c:v>
                </c:pt>
                <c:pt idx="1">
                  <c:v>GA ČR</c:v>
                </c:pt>
                <c:pt idx="2">
                  <c:v>MD</c:v>
                </c:pt>
                <c:pt idx="3">
                  <c:v>MK</c:v>
                </c:pt>
                <c:pt idx="4">
                  <c:v>MMR</c:v>
                </c:pt>
                <c:pt idx="5">
                  <c:v>MO</c:v>
                </c:pt>
                <c:pt idx="6">
                  <c:v>MPO</c:v>
                </c:pt>
                <c:pt idx="7">
                  <c:v>MPSV</c:v>
                </c:pt>
                <c:pt idx="8">
                  <c:v>MŠMT</c:v>
                </c:pt>
                <c:pt idx="9">
                  <c:v>MV</c:v>
                </c:pt>
                <c:pt idx="10">
                  <c:v>MZd</c:v>
                </c:pt>
                <c:pt idx="11">
                  <c:v>MZE</c:v>
                </c:pt>
                <c:pt idx="12">
                  <c:v>MŽP</c:v>
                </c:pt>
              </c:strCache>
            </c:strRef>
          </c:cat>
          <c:val>
            <c:numRef>
              <c:f>'1.rozpocet_kategorie_resort'!$K$20:$K$32</c:f>
              <c:numCache>
                <c:formatCode>0.0" "%</c:formatCode>
                <c:ptCount val="13"/>
                <c:pt idx="0">
                  <c:v>3.4038082606899739E-3</c:v>
                </c:pt>
                <c:pt idx="1">
                  <c:v>1.189004437026403E-2</c:v>
                </c:pt>
                <c:pt idx="2">
                  <c:v>1.8437710394308929E-3</c:v>
                </c:pt>
                <c:pt idx="3">
                  <c:v>1.4694670339657696E-3</c:v>
                </c:pt>
                <c:pt idx="4">
                  <c:v>6.6626144319827509E-4</c:v>
                </c:pt>
                <c:pt idx="5">
                  <c:v>5.8361841566665601E-2</c:v>
                </c:pt>
                <c:pt idx="6">
                  <c:v>0.3718102984824308</c:v>
                </c:pt>
                <c:pt idx="7">
                  <c:v>4.9343462853837278E-4</c:v>
                </c:pt>
                <c:pt idx="8">
                  <c:v>0.20261319753029552</c:v>
                </c:pt>
                <c:pt idx="9">
                  <c:v>3.5989568856991783E-2</c:v>
                </c:pt>
                <c:pt idx="10">
                  <c:v>3.1018471179222718E-3</c:v>
                </c:pt>
                <c:pt idx="11">
                  <c:v>2.513655245109344E-2</c:v>
                </c:pt>
                <c:pt idx="12">
                  <c:v>3.2227515977129332E-3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879539117269391"/>
          <c:y val="4.8387172988868743E-2"/>
          <c:w val="0.21985846057521688"/>
          <c:h val="0.89032398299518489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Příjemci kategorie AV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AV</c:v>
          </c:tx>
          <c:invertIfNegative val="0"/>
          <c:cat>
            <c:numRef>
              <c:f>'1.rozpocet_kategorie_resort'!$C$4:$I$4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'1.rozpocet_kategorie_resort'!$M$19:$S$19</c:f>
              <c:numCache>
                <c:formatCode>0.00%</c:formatCode>
                <c:ptCount val="7"/>
                <c:pt idx="0">
                  <c:v>0.21047607499937457</c:v>
                </c:pt>
                <c:pt idx="1">
                  <c:v>0.20025662559796764</c:v>
                </c:pt>
                <c:pt idx="2">
                  <c:v>0.19700852620928491</c:v>
                </c:pt>
                <c:pt idx="3">
                  <c:v>0.2036763437774301</c:v>
                </c:pt>
                <c:pt idx="4">
                  <c:v>0.21455950414190403</c:v>
                </c:pt>
                <c:pt idx="5">
                  <c:v>0.22851030328113178</c:v>
                </c:pt>
                <c:pt idx="6">
                  <c:v>0.23782627689805252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85113856"/>
        <c:axId val="85197568"/>
      </c:barChart>
      <c:catAx>
        <c:axId val="85113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85197568"/>
        <c:crosses val="autoZero"/>
        <c:auto val="1"/>
        <c:lblAlgn val="ctr"/>
        <c:lblOffset val="100"/>
        <c:noMultiLvlLbl val="0"/>
      </c:catAx>
      <c:valAx>
        <c:axId val="85197568"/>
        <c:scaling>
          <c:orientation val="minMax"/>
          <c:max val="0.25"/>
        </c:scaling>
        <c:delete val="0"/>
        <c:axPos val="l"/>
        <c:majorGridlines/>
        <c:numFmt formatCode="0&quot; &quot;%" sourceLinked="0"/>
        <c:majorTickMark val="none"/>
        <c:minorTickMark val="none"/>
        <c:tickLblPos val="nextTo"/>
        <c:spPr>
          <a:ln w="9525">
            <a:noFill/>
          </a:ln>
        </c:spPr>
        <c:crossAx val="851138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paperSize="8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Příjemci</a:t>
            </a:r>
            <a:r>
              <a:rPr lang="cs-CZ" baseline="0"/>
              <a:t> kategorie PF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'1.rozpocet_kategorie_resort'!$M$4:$S$4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'1.rozpocet_kategorie_resort'!$M$34:$S$34</c:f>
              <c:numCache>
                <c:formatCode>0.00%</c:formatCode>
                <c:ptCount val="7"/>
                <c:pt idx="0">
                  <c:v>0.37500317278638573</c:v>
                </c:pt>
                <c:pt idx="1">
                  <c:v>0.37640440587537199</c:v>
                </c:pt>
                <c:pt idx="2">
                  <c:v>0.38737878702711004</c:v>
                </c:pt>
                <c:pt idx="3">
                  <c:v>0.31948857002228914</c:v>
                </c:pt>
                <c:pt idx="4">
                  <c:v>0.29172708926987023</c:v>
                </c:pt>
                <c:pt idx="5">
                  <c:v>0.27593134080192</c:v>
                </c:pt>
                <c:pt idx="6">
                  <c:v>0.26621307454884852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85215488"/>
        <c:axId val="85221376"/>
      </c:barChart>
      <c:catAx>
        <c:axId val="85215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85221376"/>
        <c:crosses val="autoZero"/>
        <c:auto val="1"/>
        <c:lblAlgn val="ctr"/>
        <c:lblOffset val="100"/>
        <c:noMultiLvlLbl val="0"/>
      </c:catAx>
      <c:valAx>
        <c:axId val="85221376"/>
        <c:scaling>
          <c:orientation val="minMax"/>
        </c:scaling>
        <c:delete val="0"/>
        <c:axPos val="l"/>
        <c:majorGridlines/>
        <c:numFmt formatCode="0&quot; &quot;%" sourceLinked="0"/>
        <c:majorTickMark val="none"/>
        <c:minorTickMark val="none"/>
        <c:tickLblPos val="nextTo"/>
        <c:spPr>
          <a:ln w="9525">
            <a:noFill/>
          </a:ln>
        </c:spPr>
        <c:crossAx val="852154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Příjemci</a:t>
            </a:r>
            <a:r>
              <a:rPr lang="cs-CZ" baseline="0"/>
              <a:t> kategorie SP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'1.rozpocet_kategorie_resort'!$M$4:$S$4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'1.rozpocet_kategorie_resort'!$M$48:$S$48</c:f>
              <c:numCache>
                <c:formatCode>0.00%</c:formatCode>
                <c:ptCount val="7"/>
                <c:pt idx="0">
                  <c:v>0.1121169579451958</c:v>
                </c:pt>
                <c:pt idx="1">
                  <c:v>0.10762495791202763</c:v>
                </c:pt>
                <c:pt idx="2">
                  <c:v>9.9583063704589261E-2</c:v>
                </c:pt>
                <c:pt idx="3">
                  <c:v>0.14283781907067963</c:v>
                </c:pt>
                <c:pt idx="4">
                  <c:v>0.1328491972518433</c:v>
                </c:pt>
                <c:pt idx="5">
                  <c:v>0.12746849137059035</c:v>
                </c:pt>
                <c:pt idx="6">
                  <c:v>0.12169462028239571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85253504"/>
        <c:axId val="85255296"/>
      </c:barChart>
      <c:catAx>
        <c:axId val="85253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85255296"/>
        <c:crosses val="autoZero"/>
        <c:auto val="1"/>
        <c:lblAlgn val="ctr"/>
        <c:lblOffset val="100"/>
        <c:noMultiLvlLbl val="0"/>
      </c:catAx>
      <c:valAx>
        <c:axId val="85255296"/>
        <c:scaling>
          <c:orientation val="minMax"/>
        </c:scaling>
        <c:delete val="0"/>
        <c:axPos val="l"/>
        <c:majorGridlines/>
        <c:numFmt formatCode="0&quot; &quot;%" sourceLinked="0"/>
        <c:majorTickMark val="none"/>
        <c:minorTickMark val="none"/>
        <c:tickLblPos val="nextTo"/>
        <c:spPr>
          <a:ln w="9525">
            <a:noFill/>
          </a:ln>
        </c:spPr>
        <c:crossAx val="85253504"/>
        <c:crosses val="autoZero"/>
        <c:crossBetween val="between"/>
        <c:majorUnit val="5.000000000000001E-2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Příjemci</a:t>
            </a:r>
            <a:r>
              <a:rPr lang="cs-CZ" baseline="0"/>
              <a:t> kategorie VS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'1.rozpocet_kategorie_resort'!$M$4:$S$4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'1.rozpocet_kategorie_resort'!$M$63:$S$63</c:f>
              <c:numCache>
                <c:formatCode>0.00%</c:formatCode>
                <c:ptCount val="7"/>
                <c:pt idx="0">
                  <c:v>0.3024037942690439</c:v>
                </c:pt>
                <c:pt idx="1">
                  <c:v>0.31571401061463272</c:v>
                </c:pt>
                <c:pt idx="2">
                  <c:v>0.31602962305901577</c:v>
                </c:pt>
                <c:pt idx="3">
                  <c:v>0.33399726712960109</c:v>
                </c:pt>
                <c:pt idx="4">
                  <c:v>0.36086420933638252</c:v>
                </c:pt>
                <c:pt idx="5">
                  <c:v>0.36808986454635789</c:v>
                </c:pt>
                <c:pt idx="6">
                  <c:v>0.37426602827070315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85260928"/>
        <c:axId val="85275008"/>
      </c:barChart>
      <c:catAx>
        <c:axId val="85260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85275008"/>
        <c:crosses val="autoZero"/>
        <c:auto val="1"/>
        <c:lblAlgn val="ctr"/>
        <c:lblOffset val="100"/>
        <c:noMultiLvlLbl val="0"/>
      </c:catAx>
      <c:valAx>
        <c:axId val="85275008"/>
        <c:scaling>
          <c:orientation val="minMax"/>
        </c:scaling>
        <c:delete val="0"/>
        <c:axPos val="l"/>
        <c:majorGridlines/>
        <c:numFmt formatCode="0&quot; &quot;%" sourceLinked="0"/>
        <c:majorTickMark val="none"/>
        <c:minorTickMark val="none"/>
        <c:tickLblPos val="nextTo"/>
        <c:spPr>
          <a:ln w="9525">
            <a:noFill/>
          </a:ln>
        </c:spPr>
        <c:crossAx val="852609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Příjemci</a:t>
            </a:r>
            <a:r>
              <a:rPr lang="cs-CZ" baseline="0"/>
              <a:t> kategorie AV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'1.rozpocet_kategorie_resort'!$C$4:$I$4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'1.rozpocet_kategorie_resort'!$C$19:$I$19</c:f>
              <c:numCache>
                <c:formatCode>#,##0</c:formatCode>
                <c:ptCount val="7"/>
                <c:pt idx="0">
                  <c:v>2305243</c:v>
                </c:pt>
                <c:pt idx="1">
                  <c:v>2389730</c:v>
                </c:pt>
                <c:pt idx="2">
                  <c:v>2299162</c:v>
                </c:pt>
                <c:pt idx="3">
                  <c:v>2425749</c:v>
                </c:pt>
                <c:pt idx="4">
                  <c:v>2798326.89212202</c:v>
                </c:pt>
                <c:pt idx="5">
                  <c:v>3053630.2558682398</c:v>
                </c:pt>
                <c:pt idx="6">
                  <c:v>3262202.6323362542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85290368"/>
        <c:axId val="85308544"/>
      </c:barChart>
      <c:catAx>
        <c:axId val="85290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85308544"/>
        <c:crosses val="autoZero"/>
        <c:auto val="1"/>
        <c:lblAlgn val="ctr"/>
        <c:lblOffset val="100"/>
        <c:noMultiLvlLbl val="0"/>
      </c:catAx>
      <c:valAx>
        <c:axId val="85308544"/>
        <c:scaling>
          <c:orientation val="minMax"/>
        </c:scaling>
        <c:delete val="0"/>
        <c:axPos val="l"/>
        <c:majorGridlines/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crossAx val="852903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0.xml"/><Relationship Id="rId3" Type="http://schemas.openxmlformats.org/officeDocument/2006/relationships/chart" Target="../charts/chart15.xml"/><Relationship Id="rId7" Type="http://schemas.openxmlformats.org/officeDocument/2006/relationships/chart" Target="../charts/chart19.xml"/><Relationship Id="rId12" Type="http://schemas.openxmlformats.org/officeDocument/2006/relationships/chart" Target="../charts/chart24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11" Type="http://schemas.openxmlformats.org/officeDocument/2006/relationships/chart" Target="../charts/chart23.xml"/><Relationship Id="rId5" Type="http://schemas.openxmlformats.org/officeDocument/2006/relationships/chart" Target="../charts/chart17.xml"/><Relationship Id="rId10" Type="http://schemas.openxmlformats.org/officeDocument/2006/relationships/chart" Target="../charts/chart22.xml"/><Relationship Id="rId4" Type="http://schemas.openxmlformats.org/officeDocument/2006/relationships/chart" Target="../charts/chart16.xml"/><Relationship Id="rId9" Type="http://schemas.openxmlformats.org/officeDocument/2006/relationships/chart" Target="../charts/chart2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639537</xdr:colOff>
      <xdr:row>3</xdr:row>
      <xdr:rowOff>13607</xdr:rowOff>
    </xdr:from>
    <xdr:to>
      <xdr:col>24</xdr:col>
      <xdr:colOff>504826</xdr:colOff>
      <xdr:row>17</xdr:row>
      <xdr:rowOff>95250</xdr:rowOff>
    </xdr:to>
    <xdr:graphicFrame macro="">
      <xdr:nvGraphicFramePr>
        <xdr:cNvPr id="2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647700</xdr:colOff>
      <xdr:row>33</xdr:row>
      <xdr:rowOff>95250</xdr:rowOff>
    </xdr:from>
    <xdr:to>
      <xdr:col>24</xdr:col>
      <xdr:colOff>514350</xdr:colOff>
      <xdr:row>46</xdr:row>
      <xdr:rowOff>104775</xdr:rowOff>
    </xdr:to>
    <xdr:graphicFrame macro="">
      <xdr:nvGraphicFramePr>
        <xdr:cNvPr id="3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680240</xdr:colOff>
      <xdr:row>47</xdr:row>
      <xdr:rowOff>95250</xdr:rowOff>
    </xdr:from>
    <xdr:to>
      <xdr:col>24</xdr:col>
      <xdr:colOff>485775</xdr:colOff>
      <xdr:row>62</xdr:row>
      <xdr:rowOff>123825</xdr:rowOff>
    </xdr:to>
    <xdr:graphicFrame macro="">
      <xdr:nvGraphicFramePr>
        <xdr:cNvPr id="4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647700</xdr:colOff>
      <xdr:row>18</xdr:row>
      <xdr:rowOff>47625</xdr:rowOff>
    </xdr:from>
    <xdr:to>
      <xdr:col>24</xdr:col>
      <xdr:colOff>504825</xdr:colOff>
      <xdr:row>33</xdr:row>
      <xdr:rowOff>0</xdr:rowOff>
    </xdr:to>
    <xdr:graphicFrame macro="">
      <xdr:nvGraphicFramePr>
        <xdr:cNvPr id="5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285750</xdr:colOff>
      <xdr:row>3</xdr:row>
      <xdr:rowOff>47625</xdr:rowOff>
    </xdr:from>
    <xdr:to>
      <xdr:col>7</xdr:col>
      <xdr:colOff>57150</xdr:colOff>
      <xdr:row>17</xdr:row>
      <xdr:rowOff>104775</xdr:rowOff>
    </xdr:to>
    <xdr:graphicFrame macro="">
      <xdr:nvGraphicFramePr>
        <xdr:cNvPr id="6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285750</xdr:colOff>
      <xdr:row>18</xdr:row>
      <xdr:rowOff>28575</xdr:rowOff>
    </xdr:from>
    <xdr:to>
      <xdr:col>7</xdr:col>
      <xdr:colOff>76200</xdr:colOff>
      <xdr:row>32</xdr:row>
      <xdr:rowOff>95250</xdr:rowOff>
    </xdr:to>
    <xdr:graphicFrame macro="">
      <xdr:nvGraphicFramePr>
        <xdr:cNvPr id="7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314325</xdr:colOff>
      <xdr:row>33</xdr:row>
      <xdr:rowOff>66675</xdr:rowOff>
    </xdr:from>
    <xdr:to>
      <xdr:col>7</xdr:col>
      <xdr:colOff>114300</xdr:colOff>
      <xdr:row>46</xdr:row>
      <xdr:rowOff>123825</xdr:rowOff>
    </xdr:to>
    <xdr:graphicFrame macro="">
      <xdr:nvGraphicFramePr>
        <xdr:cNvPr id="8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333375</xdr:colOff>
      <xdr:row>48</xdr:row>
      <xdr:rowOff>9525</xdr:rowOff>
    </xdr:from>
    <xdr:to>
      <xdr:col>7</xdr:col>
      <xdr:colOff>123825</xdr:colOff>
      <xdr:row>62</xdr:row>
      <xdr:rowOff>66675</xdr:rowOff>
    </xdr:to>
    <xdr:graphicFrame macro="">
      <xdr:nvGraphicFramePr>
        <xdr:cNvPr id="9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400050</xdr:colOff>
      <xdr:row>3</xdr:row>
      <xdr:rowOff>47625</xdr:rowOff>
    </xdr:from>
    <xdr:to>
      <xdr:col>14</xdr:col>
      <xdr:colOff>171450</xdr:colOff>
      <xdr:row>17</xdr:row>
      <xdr:rowOff>66675</xdr:rowOff>
    </xdr:to>
    <xdr:graphicFrame macro="">
      <xdr:nvGraphicFramePr>
        <xdr:cNvPr id="10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419100</xdr:colOff>
      <xdr:row>18</xdr:row>
      <xdr:rowOff>47625</xdr:rowOff>
    </xdr:from>
    <xdr:to>
      <xdr:col>14</xdr:col>
      <xdr:colOff>190500</xdr:colOff>
      <xdr:row>32</xdr:row>
      <xdr:rowOff>66675</xdr:rowOff>
    </xdr:to>
    <xdr:graphicFrame macro="">
      <xdr:nvGraphicFramePr>
        <xdr:cNvPr id="11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400050</xdr:colOff>
      <xdr:row>33</xdr:row>
      <xdr:rowOff>85725</xdr:rowOff>
    </xdr:from>
    <xdr:to>
      <xdr:col>14</xdr:col>
      <xdr:colOff>171450</xdr:colOff>
      <xdr:row>46</xdr:row>
      <xdr:rowOff>104775</xdr:rowOff>
    </xdr:to>
    <xdr:graphicFrame macro="">
      <xdr:nvGraphicFramePr>
        <xdr:cNvPr id="12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419100</xdr:colOff>
      <xdr:row>48</xdr:row>
      <xdr:rowOff>9525</xdr:rowOff>
    </xdr:from>
    <xdr:to>
      <xdr:col>14</xdr:col>
      <xdr:colOff>190500</xdr:colOff>
      <xdr:row>62</xdr:row>
      <xdr:rowOff>28575</xdr:rowOff>
    </xdr:to>
    <xdr:graphicFrame macro="">
      <xdr:nvGraphicFramePr>
        <xdr:cNvPr id="13" name="Graf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0</xdr:colOff>
      <xdr:row>4</xdr:row>
      <xdr:rowOff>28575</xdr:rowOff>
    </xdr:from>
    <xdr:to>
      <xdr:col>44</xdr:col>
      <xdr:colOff>504825</xdr:colOff>
      <xdr:row>18</xdr:row>
      <xdr:rowOff>95250</xdr:rowOff>
    </xdr:to>
    <xdr:graphicFrame macro="">
      <xdr:nvGraphicFramePr>
        <xdr:cNvPr id="2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647700</xdr:colOff>
      <xdr:row>34</xdr:row>
      <xdr:rowOff>95250</xdr:rowOff>
    </xdr:from>
    <xdr:to>
      <xdr:col>44</xdr:col>
      <xdr:colOff>514350</xdr:colOff>
      <xdr:row>47</xdr:row>
      <xdr:rowOff>104775</xdr:rowOff>
    </xdr:to>
    <xdr:graphicFrame macro="">
      <xdr:nvGraphicFramePr>
        <xdr:cNvPr id="3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619125</xdr:colOff>
      <xdr:row>48</xdr:row>
      <xdr:rowOff>66675</xdr:rowOff>
    </xdr:from>
    <xdr:to>
      <xdr:col>44</xdr:col>
      <xdr:colOff>485775</xdr:colOff>
      <xdr:row>63</xdr:row>
      <xdr:rowOff>123825</xdr:rowOff>
    </xdr:to>
    <xdr:graphicFrame macro="">
      <xdr:nvGraphicFramePr>
        <xdr:cNvPr id="4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34</xdr:col>
      <xdr:colOff>647700</xdr:colOff>
      <xdr:row>19</xdr:row>
      <xdr:rowOff>47625</xdr:rowOff>
    </xdr:from>
    <xdr:to>
      <xdr:col>44</xdr:col>
      <xdr:colOff>504825</xdr:colOff>
      <xdr:row>34</xdr:row>
      <xdr:rowOff>0</xdr:rowOff>
    </xdr:to>
    <xdr:graphicFrame macro="">
      <xdr:nvGraphicFramePr>
        <xdr:cNvPr id="5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285750</xdr:colOff>
      <xdr:row>4</xdr:row>
      <xdr:rowOff>47625</xdr:rowOff>
    </xdr:from>
    <xdr:to>
      <xdr:col>27</xdr:col>
      <xdr:colOff>57150</xdr:colOff>
      <xdr:row>18</xdr:row>
      <xdr:rowOff>104775</xdr:rowOff>
    </xdr:to>
    <xdr:graphicFrame macro="">
      <xdr:nvGraphicFramePr>
        <xdr:cNvPr id="6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20</xdr:col>
      <xdr:colOff>285750</xdr:colOff>
      <xdr:row>19</xdr:row>
      <xdr:rowOff>28575</xdr:rowOff>
    </xdr:from>
    <xdr:to>
      <xdr:col>27</xdr:col>
      <xdr:colOff>76200</xdr:colOff>
      <xdr:row>33</xdr:row>
      <xdr:rowOff>95250</xdr:rowOff>
    </xdr:to>
    <xdr:graphicFrame macro="">
      <xdr:nvGraphicFramePr>
        <xdr:cNvPr id="7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20</xdr:col>
      <xdr:colOff>314325</xdr:colOff>
      <xdr:row>34</xdr:row>
      <xdr:rowOff>66675</xdr:rowOff>
    </xdr:from>
    <xdr:to>
      <xdr:col>27</xdr:col>
      <xdr:colOff>114300</xdr:colOff>
      <xdr:row>47</xdr:row>
      <xdr:rowOff>123825</xdr:rowOff>
    </xdr:to>
    <xdr:graphicFrame macro="">
      <xdr:nvGraphicFramePr>
        <xdr:cNvPr id="8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20</xdr:col>
      <xdr:colOff>333375</xdr:colOff>
      <xdr:row>49</xdr:row>
      <xdr:rowOff>9525</xdr:rowOff>
    </xdr:from>
    <xdr:to>
      <xdr:col>27</xdr:col>
      <xdr:colOff>123825</xdr:colOff>
      <xdr:row>63</xdr:row>
      <xdr:rowOff>66675</xdr:rowOff>
    </xdr:to>
    <xdr:graphicFrame macro="">
      <xdr:nvGraphicFramePr>
        <xdr:cNvPr id="9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27</xdr:col>
      <xdr:colOff>400050</xdr:colOff>
      <xdr:row>4</xdr:row>
      <xdr:rowOff>47625</xdr:rowOff>
    </xdr:from>
    <xdr:to>
      <xdr:col>34</xdr:col>
      <xdr:colOff>171450</xdr:colOff>
      <xdr:row>18</xdr:row>
      <xdr:rowOff>66675</xdr:rowOff>
    </xdr:to>
    <xdr:graphicFrame macro="">
      <xdr:nvGraphicFramePr>
        <xdr:cNvPr id="10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27</xdr:col>
      <xdr:colOff>419100</xdr:colOff>
      <xdr:row>19</xdr:row>
      <xdr:rowOff>47625</xdr:rowOff>
    </xdr:from>
    <xdr:to>
      <xdr:col>34</xdr:col>
      <xdr:colOff>190500</xdr:colOff>
      <xdr:row>33</xdr:row>
      <xdr:rowOff>66675</xdr:rowOff>
    </xdr:to>
    <xdr:graphicFrame macro="">
      <xdr:nvGraphicFramePr>
        <xdr:cNvPr id="11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27</xdr:col>
      <xdr:colOff>400050</xdr:colOff>
      <xdr:row>34</xdr:row>
      <xdr:rowOff>85725</xdr:rowOff>
    </xdr:from>
    <xdr:to>
      <xdr:col>34</xdr:col>
      <xdr:colOff>171450</xdr:colOff>
      <xdr:row>47</xdr:row>
      <xdr:rowOff>104775</xdr:rowOff>
    </xdr:to>
    <xdr:graphicFrame macro="">
      <xdr:nvGraphicFramePr>
        <xdr:cNvPr id="12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27</xdr:col>
      <xdr:colOff>419100</xdr:colOff>
      <xdr:row>49</xdr:row>
      <xdr:rowOff>9525</xdr:rowOff>
    </xdr:from>
    <xdr:to>
      <xdr:col>34</xdr:col>
      <xdr:colOff>190500</xdr:colOff>
      <xdr:row>63</xdr:row>
      <xdr:rowOff>28575</xdr:rowOff>
    </xdr:to>
    <xdr:graphicFrame macro="">
      <xdr:nvGraphicFramePr>
        <xdr:cNvPr id="13" name="Graf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76"/>
  <sheetViews>
    <sheetView tabSelected="1" zoomScale="70" zoomScaleNormal="70" workbookViewId="0">
      <selection activeCell="B2" sqref="B2"/>
    </sheetView>
  </sheetViews>
  <sheetFormatPr defaultRowHeight="15.75"/>
  <sheetData>
    <row r="1" spans="1:25" ht="20.25">
      <c r="B1" s="80" t="s">
        <v>42</v>
      </c>
      <c r="N1" s="79"/>
      <c r="X1" s="78" t="s">
        <v>41</v>
      </c>
      <c r="Y1" s="78"/>
    </row>
    <row r="3" spans="1: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</row>
    <row r="18" spans="1:25">
      <c r="A18" s="39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</row>
    <row r="32" spans="1:25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</row>
    <row r="33" spans="1:25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</row>
    <row r="47" spans="1:25">
      <c r="A47" s="39"/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</row>
    <row r="61" spans="1:25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</row>
    <row r="62" spans="1:25">
      <c r="A62" s="39"/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</row>
    <row r="64" spans="1:25">
      <c r="A64" s="39"/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</row>
    <row r="65" spans="2:12">
      <c r="B65" s="63"/>
      <c r="C65" s="2"/>
      <c r="D65" s="2"/>
      <c r="E65" s="2"/>
      <c r="F65" s="64"/>
      <c r="G65" s="64"/>
      <c r="H65" s="65"/>
      <c r="I65" s="65"/>
      <c r="J65" s="66"/>
      <c r="K65" s="64"/>
      <c r="L65" s="67"/>
    </row>
    <row r="66" spans="2:12">
      <c r="B66" s="63" t="s">
        <v>30</v>
      </c>
      <c r="C66" s="2"/>
      <c r="D66" s="2"/>
      <c r="E66" s="2"/>
      <c r="F66" s="64"/>
      <c r="G66" s="64"/>
      <c r="H66" s="66"/>
      <c r="I66" s="66"/>
      <c r="J66" s="66"/>
      <c r="K66" s="64"/>
      <c r="L66" s="67"/>
    </row>
    <row r="67" spans="2:12">
      <c r="B67" s="63" t="s">
        <v>31</v>
      </c>
      <c r="C67" s="2"/>
      <c r="D67" s="2"/>
      <c r="E67" s="2"/>
      <c r="F67" s="64"/>
      <c r="G67" s="64"/>
      <c r="H67" s="65"/>
      <c r="I67" s="65"/>
      <c r="J67" s="66"/>
      <c r="K67" s="64"/>
      <c r="L67" s="67"/>
    </row>
    <row r="68" spans="2:12">
      <c r="B68" s="63"/>
      <c r="C68" s="2"/>
      <c r="D68" s="3"/>
      <c r="E68" s="3"/>
      <c r="F68" s="3"/>
      <c r="G68" s="3"/>
      <c r="H68" s="4"/>
      <c r="I68" s="4"/>
      <c r="J68" s="4"/>
    </row>
    <row r="69" spans="2:12">
      <c r="B69" s="63" t="s">
        <v>32</v>
      </c>
      <c r="C69" s="2"/>
      <c r="D69" s="3"/>
      <c r="E69" s="3"/>
      <c r="F69" s="3"/>
      <c r="G69" s="3"/>
      <c r="H69" s="4"/>
      <c r="I69" s="4"/>
      <c r="J69" s="4"/>
    </row>
    <row r="70" spans="2:12">
      <c r="B70" s="69" t="s">
        <v>1</v>
      </c>
      <c r="C70" s="2"/>
      <c r="D70" s="3"/>
      <c r="E70" s="3"/>
      <c r="F70" s="3"/>
      <c r="G70" s="3"/>
      <c r="H70" s="4"/>
      <c r="I70" s="4"/>
      <c r="J70" s="4"/>
    </row>
    <row r="71" spans="2:12">
      <c r="B71" s="47" t="s">
        <v>33</v>
      </c>
      <c r="C71" s="2"/>
      <c r="D71" s="64"/>
      <c r="E71" s="64"/>
      <c r="F71" s="64"/>
      <c r="G71" s="64"/>
      <c r="H71" s="4"/>
      <c r="I71" s="4"/>
      <c r="J71" s="4"/>
    </row>
    <row r="72" spans="2:12">
      <c r="B72" s="70" t="s">
        <v>34</v>
      </c>
      <c r="C72" s="2"/>
      <c r="D72" s="64"/>
      <c r="E72" s="64"/>
      <c r="F72" s="64"/>
      <c r="G72" s="64"/>
      <c r="H72" s="4"/>
      <c r="I72" s="4"/>
      <c r="J72" s="4"/>
    </row>
    <row r="73" spans="2:12">
      <c r="B73" s="71" t="s">
        <v>35</v>
      </c>
      <c r="C73" s="2"/>
      <c r="D73" s="64"/>
      <c r="E73" s="64"/>
      <c r="F73" s="64"/>
      <c r="G73" s="64"/>
      <c r="H73" s="4"/>
      <c r="I73" s="4"/>
      <c r="J73" s="4"/>
    </row>
    <row r="74" spans="2:12">
      <c r="B74" s="72" t="s">
        <v>36</v>
      </c>
      <c r="C74" s="2"/>
      <c r="D74" s="64"/>
      <c r="E74" s="64"/>
      <c r="F74" s="64"/>
      <c r="G74" s="64"/>
      <c r="H74" s="4"/>
      <c r="I74" s="4"/>
      <c r="J74" s="4"/>
    </row>
    <row r="75" spans="2:12">
      <c r="B75" s="71" t="s">
        <v>37</v>
      </c>
      <c r="C75" s="2"/>
      <c r="D75" s="64"/>
      <c r="E75" s="64"/>
      <c r="F75" s="64"/>
      <c r="G75" s="64"/>
      <c r="H75" s="4"/>
      <c r="I75" s="4"/>
      <c r="J75" s="4"/>
    </row>
    <row r="76" spans="2:12">
      <c r="B76" s="71" t="s">
        <v>38</v>
      </c>
      <c r="C76" s="2"/>
      <c r="D76" s="64"/>
      <c r="E76" s="64"/>
      <c r="F76" s="64"/>
      <c r="G76" s="64"/>
      <c r="H76" s="4"/>
      <c r="I76" s="4"/>
      <c r="J76" s="4"/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4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82"/>
  <sheetViews>
    <sheetView topLeftCell="T4" zoomScale="60" zoomScaleNormal="60" zoomScaleSheetLayoutView="80" workbookViewId="0">
      <selection activeCell="U78" sqref="U2:AS78"/>
    </sheetView>
  </sheetViews>
  <sheetFormatPr defaultRowHeight="15.75" outlineLevelRow="2"/>
  <cols>
    <col min="1" max="1" width="9.875" style="2" customWidth="1"/>
    <col min="2" max="2" width="11.25" style="2" customWidth="1"/>
    <col min="3" max="6" width="10.75" style="3" bestFit="1" customWidth="1"/>
    <col min="7" max="9" width="10.75" style="4" bestFit="1" customWidth="1"/>
    <col min="10" max="10" width="10.625" customWidth="1"/>
    <col min="11" max="11" width="8.75" customWidth="1"/>
    <col min="12" max="12" width="5.125" customWidth="1"/>
    <col min="13" max="13" width="10" customWidth="1"/>
    <col min="14" max="14" width="9.75" customWidth="1"/>
    <col min="15" max="15" width="10.5" customWidth="1"/>
    <col min="16" max="16" width="9" customWidth="1"/>
    <col min="17" max="17" width="9.5" customWidth="1"/>
    <col min="18" max="18" width="9" customWidth="1"/>
    <col min="19" max="19" width="9.875" customWidth="1"/>
    <col min="20" max="20" width="9" customWidth="1"/>
  </cols>
  <sheetData>
    <row r="1" spans="1:45" ht="27.75" customHeight="1">
      <c r="B1" s="75"/>
      <c r="C1" s="76"/>
      <c r="D1" s="76"/>
      <c r="E1" s="76"/>
      <c r="F1" s="76"/>
      <c r="G1" s="77"/>
      <c r="H1" s="77"/>
    </row>
    <row r="2" spans="1:45" ht="34.5" customHeight="1">
      <c r="A2" s="1" t="s">
        <v>40</v>
      </c>
      <c r="AH2" s="79"/>
      <c r="AR2" s="78" t="s">
        <v>41</v>
      </c>
      <c r="AS2" s="78"/>
    </row>
    <row r="3" spans="1:45" ht="25.5" customHeight="1" thickBot="1">
      <c r="A3" s="5" t="s">
        <v>0</v>
      </c>
      <c r="V3" s="80" t="s">
        <v>39</v>
      </c>
    </row>
    <row r="4" spans="1:45" s="13" customFormat="1" ht="51.75" customHeight="1" thickBot="1">
      <c r="A4" s="6" t="s">
        <v>1</v>
      </c>
      <c r="B4" s="7" t="s">
        <v>2</v>
      </c>
      <c r="C4" s="7">
        <v>2010</v>
      </c>
      <c r="D4" s="7">
        <v>2011</v>
      </c>
      <c r="E4" s="8">
        <v>2012</v>
      </c>
      <c r="F4" s="7">
        <v>2013</v>
      </c>
      <c r="G4" s="9">
        <v>2014</v>
      </c>
      <c r="H4" s="9">
        <v>2015</v>
      </c>
      <c r="I4" s="9">
        <v>2016</v>
      </c>
      <c r="J4" s="7" t="s">
        <v>3</v>
      </c>
      <c r="K4" s="10" t="s">
        <v>4</v>
      </c>
      <c r="L4" s="11"/>
      <c r="M4" s="12">
        <v>2010</v>
      </c>
      <c r="N4" s="12">
        <v>2011</v>
      </c>
      <c r="O4" s="12">
        <v>2012</v>
      </c>
      <c r="P4" s="12">
        <v>2013</v>
      </c>
      <c r="Q4" s="12">
        <v>2014</v>
      </c>
      <c r="R4" s="12">
        <v>2015</v>
      </c>
      <c r="S4" s="12">
        <v>2016</v>
      </c>
      <c r="T4" s="12" t="s">
        <v>5</v>
      </c>
    </row>
    <row r="5" spans="1:45" outlineLevel="2">
      <c r="A5" s="14" t="s">
        <v>6</v>
      </c>
      <c r="B5" s="15" t="s">
        <v>7</v>
      </c>
      <c r="C5" s="16">
        <v>352353</v>
      </c>
      <c r="D5" s="16">
        <v>246259</v>
      </c>
      <c r="E5" s="17">
        <v>95340</v>
      </c>
      <c r="F5" s="18">
        <v>24689</v>
      </c>
      <c r="G5" s="19"/>
      <c r="H5" s="19"/>
      <c r="I5" s="19"/>
      <c r="J5" s="18">
        <f>SUM(C5:I5)</f>
        <v>718641</v>
      </c>
      <c r="K5" s="20">
        <f t="shared" ref="K5:K18" si="0">J5/$J$19</f>
        <v>4.1324385914771861E-2</v>
      </c>
      <c r="L5" s="21"/>
      <c r="M5" s="22">
        <f t="shared" ref="M5:T36" si="1">C5/C$65</f>
        <v>3.2170958312965112E-2</v>
      </c>
      <c r="N5" s="22">
        <f t="shared" si="1"/>
        <v>2.0636220980248778E-2</v>
      </c>
      <c r="O5" s="22">
        <f t="shared" si="1"/>
        <v>8.1694081968966183E-3</v>
      </c>
      <c r="P5" s="22">
        <f t="shared" si="1"/>
        <v>2.0729948776732347E-3</v>
      </c>
      <c r="Q5" s="22">
        <f t="shared" si="1"/>
        <v>0</v>
      </c>
      <c r="R5" s="22">
        <f t="shared" si="1"/>
        <v>0</v>
      </c>
      <c r="S5" s="22">
        <f t="shared" si="1"/>
        <v>0</v>
      </c>
      <c r="T5" s="22">
        <f t="shared" si="1"/>
        <v>8.9419361872439228E-3</v>
      </c>
    </row>
    <row r="6" spans="1:45" outlineLevel="2">
      <c r="A6" s="23" t="s">
        <v>6</v>
      </c>
      <c r="B6" s="24" t="s">
        <v>8</v>
      </c>
      <c r="C6" s="25">
        <v>757187</v>
      </c>
      <c r="D6" s="25">
        <v>1029109</v>
      </c>
      <c r="E6" s="26">
        <v>1321390</v>
      </c>
      <c r="F6" s="27">
        <v>1458452</v>
      </c>
      <c r="G6" s="28">
        <v>1571663.057998514</v>
      </c>
      <c r="H6" s="28">
        <v>1573292.0202225796</v>
      </c>
      <c r="I6" s="28">
        <v>1564440.1175237095</v>
      </c>
      <c r="J6" s="27">
        <f t="shared" ref="J6:J18" si="2">SUM(C6:I6)</f>
        <v>9275533.1957448032</v>
      </c>
      <c r="K6" s="29">
        <f t="shared" si="0"/>
        <v>0.53337579312373684</v>
      </c>
      <c r="L6" s="21"/>
      <c r="M6" s="22">
        <f t="shared" si="1"/>
        <v>6.9133600145646873E-2</v>
      </c>
      <c r="N6" s="22">
        <f t="shared" si="1"/>
        <v>8.6238150633125454E-2</v>
      </c>
      <c r="O6" s="22">
        <f t="shared" si="1"/>
        <v>0.11322607821792766</v>
      </c>
      <c r="P6" s="22">
        <f t="shared" si="1"/>
        <v>0.12245791750707945</v>
      </c>
      <c r="Q6" s="22">
        <f t="shared" si="1"/>
        <v>0.12050602356417106</v>
      </c>
      <c r="R6" s="22">
        <f t="shared" si="1"/>
        <v>0.11773312633379891</v>
      </c>
      <c r="S6" s="22">
        <f t="shared" si="1"/>
        <v>0.11405329788301902</v>
      </c>
      <c r="T6" s="22">
        <f t="shared" si="1"/>
        <v>0.11541399104561628</v>
      </c>
    </row>
    <row r="7" spans="1:45" outlineLevel="2">
      <c r="A7" s="23" t="s">
        <v>6</v>
      </c>
      <c r="B7" s="24" t="s">
        <v>9</v>
      </c>
      <c r="C7" s="25">
        <v>897</v>
      </c>
      <c r="D7" s="25">
        <v>0</v>
      </c>
      <c r="E7" s="26"/>
      <c r="F7" s="27"/>
      <c r="G7" s="28"/>
      <c r="H7" s="28"/>
      <c r="I7" s="28"/>
      <c r="J7" s="27">
        <f t="shared" si="2"/>
        <v>897</v>
      </c>
      <c r="K7" s="29">
        <f t="shared" si="0"/>
        <v>5.1580655940240476E-5</v>
      </c>
      <c r="L7" s="21"/>
      <c r="M7" s="22">
        <f t="shared" si="1"/>
        <v>8.1898975194562561E-5</v>
      </c>
      <c r="N7" s="22">
        <f t="shared" si="1"/>
        <v>0</v>
      </c>
      <c r="O7" s="22">
        <f t="shared" si="1"/>
        <v>0</v>
      </c>
      <c r="P7" s="22">
        <f t="shared" si="1"/>
        <v>0</v>
      </c>
      <c r="Q7" s="22">
        <f t="shared" si="1"/>
        <v>0</v>
      </c>
      <c r="R7" s="22">
        <f t="shared" si="1"/>
        <v>0</v>
      </c>
      <c r="S7" s="22">
        <f t="shared" si="1"/>
        <v>0</v>
      </c>
      <c r="T7" s="22">
        <f t="shared" si="1"/>
        <v>1.1161228986319734E-5</v>
      </c>
    </row>
    <row r="8" spans="1:45" outlineLevel="2">
      <c r="A8" s="23" t="s">
        <v>6</v>
      </c>
      <c r="B8" s="24" t="s">
        <v>10</v>
      </c>
      <c r="C8" s="25">
        <v>2048</v>
      </c>
      <c r="D8" s="25">
        <v>31049</v>
      </c>
      <c r="E8" s="26">
        <v>69482</v>
      </c>
      <c r="F8" s="27">
        <v>80487</v>
      </c>
      <c r="G8" s="28">
        <v>84822.854035686658</v>
      </c>
      <c r="H8" s="28">
        <v>78193.545653498499</v>
      </c>
      <c r="I8" s="28">
        <v>76122.265383851787</v>
      </c>
      <c r="J8" s="27">
        <f t="shared" si="2"/>
        <v>422204.66507303691</v>
      </c>
      <c r="K8" s="29">
        <f t="shared" si="0"/>
        <v>2.4278253696205999E-2</v>
      </c>
      <c r="L8" s="21"/>
      <c r="M8" s="22">
        <f t="shared" si="1"/>
        <v>1.8698896454678277E-4</v>
      </c>
      <c r="N8" s="22">
        <f t="shared" si="1"/>
        <v>2.6018704908886349E-3</v>
      </c>
      <c r="O8" s="22">
        <f t="shared" si="1"/>
        <v>5.9537111426134978E-3</v>
      </c>
      <c r="P8" s="22">
        <f t="shared" si="1"/>
        <v>6.7580355105223231E-3</v>
      </c>
      <c r="Q8" s="22">
        <f t="shared" si="1"/>
        <v>6.503725334246778E-3</v>
      </c>
      <c r="R8" s="22">
        <f t="shared" si="1"/>
        <v>5.8514061411235069E-3</v>
      </c>
      <c r="S8" s="22">
        <f t="shared" si="1"/>
        <v>5.5495862782508178E-3</v>
      </c>
      <c r="T8" s="22">
        <f t="shared" si="1"/>
        <v>5.2534258037598598E-3</v>
      </c>
    </row>
    <row r="9" spans="1:45" outlineLevel="2">
      <c r="A9" s="23" t="s">
        <v>6</v>
      </c>
      <c r="B9" s="24" t="s">
        <v>11</v>
      </c>
      <c r="C9" s="25">
        <v>2909</v>
      </c>
      <c r="D9" s="25">
        <v>2861</v>
      </c>
      <c r="E9" s="26"/>
      <c r="F9" s="27"/>
      <c r="G9" s="28"/>
      <c r="H9" s="28"/>
      <c r="I9" s="28"/>
      <c r="J9" s="27">
        <f t="shared" si="2"/>
        <v>5770</v>
      </c>
      <c r="K9" s="29">
        <f t="shared" si="0"/>
        <v>3.3179530075271745E-4</v>
      </c>
      <c r="L9" s="21"/>
      <c r="M9" s="22">
        <f t="shared" si="1"/>
        <v>2.6560102434892139E-4</v>
      </c>
      <c r="N9" s="22">
        <f t="shared" si="1"/>
        <v>2.397485095955549E-4</v>
      </c>
      <c r="O9" s="22">
        <f t="shared" si="1"/>
        <v>0</v>
      </c>
      <c r="P9" s="22">
        <f t="shared" si="1"/>
        <v>0</v>
      </c>
      <c r="Q9" s="22">
        <f t="shared" si="1"/>
        <v>0</v>
      </c>
      <c r="R9" s="22">
        <f t="shared" si="1"/>
        <v>0</v>
      </c>
      <c r="S9" s="22">
        <f t="shared" si="1"/>
        <v>0</v>
      </c>
      <c r="T9" s="22">
        <f t="shared" si="1"/>
        <v>7.179519648948145E-5</v>
      </c>
    </row>
    <row r="10" spans="1:45" outlineLevel="2">
      <c r="A10" s="23" t="s">
        <v>6</v>
      </c>
      <c r="B10" s="24" t="s">
        <v>12</v>
      </c>
      <c r="C10" s="25">
        <v>1527</v>
      </c>
      <c r="D10" s="25">
        <v>1304</v>
      </c>
      <c r="E10" s="26">
        <v>716</v>
      </c>
      <c r="F10" s="27">
        <v>0</v>
      </c>
      <c r="G10" s="28">
        <v>906.90620089686809</v>
      </c>
      <c r="H10" s="28">
        <v>934.98379225590429</v>
      </c>
      <c r="I10" s="28">
        <v>934.98379225590429</v>
      </c>
      <c r="J10" s="27">
        <f t="shared" si="2"/>
        <v>6323.8737854086776</v>
      </c>
      <c r="K10" s="29">
        <f t="shared" si="0"/>
        <v>3.6364499212337921E-4</v>
      </c>
      <c r="L10" s="21"/>
      <c r="M10" s="22">
        <f t="shared" si="1"/>
        <v>1.3941999456198109E-4</v>
      </c>
      <c r="N10" s="22">
        <f t="shared" si="1"/>
        <v>1.0927370028402782E-4</v>
      </c>
      <c r="O10" s="22">
        <f t="shared" si="1"/>
        <v>6.1351964222550656E-5</v>
      </c>
      <c r="P10" s="22">
        <f t="shared" si="1"/>
        <v>0</v>
      </c>
      <c r="Q10" s="22">
        <f t="shared" si="1"/>
        <v>6.953631661670969E-5</v>
      </c>
      <c r="R10" s="22">
        <f t="shared" si="1"/>
        <v>6.9967026794012175E-5</v>
      </c>
      <c r="S10" s="22">
        <f t="shared" si="1"/>
        <v>6.8163673239695794E-5</v>
      </c>
      <c r="T10" s="22">
        <f t="shared" si="1"/>
        <v>7.8686960311628569E-5</v>
      </c>
    </row>
    <row r="11" spans="1:45" outlineLevel="2">
      <c r="A11" s="23" t="s">
        <v>6</v>
      </c>
      <c r="B11" s="24" t="s">
        <v>13</v>
      </c>
      <c r="C11" s="25">
        <v>74448</v>
      </c>
      <c r="D11" s="25">
        <v>86346</v>
      </c>
      <c r="E11" s="26">
        <v>85435</v>
      </c>
      <c r="F11" s="27">
        <v>70232</v>
      </c>
      <c r="G11" s="28">
        <v>29031.412212184521</v>
      </c>
      <c r="H11" s="28">
        <v>14828.392978019498</v>
      </c>
      <c r="I11" s="28">
        <v>700</v>
      </c>
      <c r="J11" s="27">
        <f t="shared" si="2"/>
        <v>361020.805190204</v>
      </c>
      <c r="K11" s="29">
        <f t="shared" si="0"/>
        <v>2.0759966488054064E-2</v>
      </c>
      <c r="L11" s="21"/>
      <c r="M11" s="22">
        <f t="shared" si="1"/>
        <v>6.7973410315326577E-3</v>
      </c>
      <c r="N11" s="22">
        <f t="shared" si="1"/>
        <v>7.2356954944207564E-3</v>
      </c>
      <c r="O11" s="22">
        <f t="shared" si="1"/>
        <v>7.3206774627843779E-3</v>
      </c>
      <c r="P11" s="22">
        <f t="shared" si="1"/>
        <v>5.8969814998074696E-3</v>
      </c>
      <c r="Q11" s="22">
        <f t="shared" si="1"/>
        <v>2.2259606003578783E-3</v>
      </c>
      <c r="R11" s="22">
        <f t="shared" si="1"/>
        <v>1.1096433728567455E-3</v>
      </c>
      <c r="S11" s="22">
        <f t="shared" si="1"/>
        <v>5.1032511646712711E-5</v>
      </c>
      <c r="T11" s="22">
        <f t="shared" si="1"/>
        <v>4.4921247219101386E-3</v>
      </c>
    </row>
    <row r="12" spans="1:45" outlineLevel="2">
      <c r="A12" s="23" t="s">
        <v>6</v>
      </c>
      <c r="B12" s="24" t="s">
        <v>14</v>
      </c>
      <c r="C12" s="25">
        <v>949</v>
      </c>
      <c r="D12" s="25">
        <v>431</v>
      </c>
      <c r="E12" s="26"/>
      <c r="F12" s="27"/>
      <c r="G12" s="28"/>
      <c r="H12" s="28"/>
      <c r="I12" s="28"/>
      <c r="J12" s="27">
        <f t="shared" si="2"/>
        <v>1380</v>
      </c>
      <c r="K12" s="29">
        <f t="shared" si="0"/>
        <v>7.9354855292677651E-5</v>
      </c>
      <c r="L12" s="21"/>
      <c r="M12" s="22">
        <f t="shared" si="1"/>
        <v>8.6646741872508219E-5</v>
      </c>
      <c r="N12" s="22">
        <f t="shared" si="1"/>
        <v>3.6117304311668705E-5</v>
      </c>
      <c r="O12" s="22">
        <f t="shared" si="1"/>
        <v>0</v>
      </c>
      <c r="P12" s="22">
        <f t="shared" si="1"/>
        <v>0</v>
      </c>
      <c r="Q12" s="22">
        <f t="shared" si="1"/>
        <v>0</v>
      </c>
      <c r="R12" s="22">
        <f t="shared" si="1"/>
        <v>0</v>
      </c>
      <c r="S12" s="22">
        <f t="shared" si="1"/>
        <v>0</v>
      </c>
      <c r="T12" s="22">
        <f t="shared" si="1"/>
        <v>1.7171121517414975E-5</v>
      </c>
    </row>
    <row r="13" spans="1:45" outlineLevel="2">
      <c r="A13" s="23" t="s">
        <v>6</v>
      </c>
      <c r="B13" s="24" t="s">
        <v>15</v>
      </c>
      <c r="C13" s="25">
        <v>1025532</v>
      </c>
      <c r="D13" s="25">
        <v>857308</v>
      </c>
      <c r="E13" s="26">
        <v>528538</v>
      </c>
      <c r="F13" s="27">
        <v>521127</v>
      </c>
      <c r="G13" s="28">
        <v>795776.04495230259</v>
      </c>
      <c r="H13" s="28">
        <v>1067974.7480266215</v>
      </c>
      <c r="I13" s="28">
        <v>1281718.1773065075</v>
      </c>
      <c r="J13" s="27">
        <f t="shared" si="2"/>
        <v>6077973.9702854315</v>
      </c>
      <c r="K13" s="29">
        <f t="shared" si="0"/>
        <v>0.34950488759758108</v>
      </c>
      <c r="L13" s="21"/>
      <c r="M13" s="22">
        <f t="shared" si="1"/>
        <v>9.363435878398009E-2</v>
      </c>
      <c r="N13" s="22">
        <f t="shared" si="1"/>
        <v>7.1841424419554697E-2</v>
      </c>
      <c r="O13" s="22">
        <f t="shared" si="1"/>
        <v>4.5288888919355411E-2</v>
      </c>
      <c r="P13" s="22">
        <f t="shared" si="1"/>
        <v>4.3756069570141352E-2</v>
      </c>
      <c r="Q13" s="22">
        <f t="shared" si="1"/>
        <v>6.1015499687920825E-2</v>
      </c>
      <c r="R13" s="22">
        <f t="shared" si="1"/>
        <v>7.9919051463146012E-2</v>
      </c>
      <c r="S13" s="22">
        <f t="shared" si="1"/>
        <v>9.3441854015996764E-2</v>
      </c>
      <c r="T13" s="22">
        <f t="shared" si="1"/>
        <v>7.5627267843084267E-2</v>
      </c>
    </row>
    <row r="14" spans="1:45" outlineLevel="2">
      <c r="A14" s="23" t="s">
        <v>6</v>
      </c>
      <c r="B14" s="24" t="s">
        <v>16</v>
      </c>
      <c r="C14" s="25">
        <v>5449</v>
      </c>
      <c r="D14" s="25">
        <v>17840</v>
      </c>
      <c r="E14" s="26">
        <v>20583</v>
      </c>
      <c r="F14" s="27">
        <v>32645</v>
      </c>
      <c r="G14" s="28">
        <v>31556.257128664667</v>
      </c>
      <c r="H14" s="28">
        <v>23549.445618406466</v>
      </c>
      <c r="I14" s="28">
        <v>23549.445618406466</v>
      </c>
      <c r="J14" s="27">
        <f t="shared" si="2"/>
        <v>155172.14836547759</v>
      </c>
      <c r="K14" s="29">
        <f t="shared" si="0"/>
        <v>8.9229444775336102E-3</v>
      </c>
      <c r="L14" s="21"/>
      <c r="M14" s="22">
        <f t="shared" si="1"/>
        <v>4.9751116592549769E-4</v>
      </c>
      <c r="N14" s="22">
        <f t="shared" si="1"/>
        <v>1.4949714824133867E-3</v>
      </c>
      <c r="O14" s="22">
        <f t="shared" si="1"/>
        <v>1.7636975971965924E-3</v>
      </c>
      <c r="P14" s="22">
        <f t="shared" si="1"/>
        <v>2.7410149370830227E-3</v>
      </c>
      <c r="Q14" s="22">
        <f t="shared" si="1"/>
        <v>2.4195510900323655E-3</v>
      </c>
      <c r="R14" s="22">
        <f t="shared" si="1"/>
        <v>1.7622601655924832E-3</v>
      </c>
      <c r="S14" s="22">
        <f t="shared" si="1"/>
        <v>1.7168390825642223E-3</v>
      </c>
      <c r="T14" s="22">
        <f t="shared" si="1"/>
        <v>1.9307824751463485E-3</v>
      </c>
    </row>
    <row r="15" spans="1:45" outlineLevel="2">
      <c r="A15" s="23" t="s">
        <v>6</v>
      </c>
      <c r="B15" s="24" t="s">
        <v>17</v>
      </c>
      <c r="C15" s="25">
        <v>22145</v>
      </c>
      <c r="D15" s="25">
        <v>25257</v>
      </c>
      <c r="E15" s="26">
        <v>24127</v>
      </c>
      <c r="F15" s="27">
        <v>41721</v>
      </c>
      <c r="G15" s="28">
        <v>37155.430543677729</v>
      </c>
      <c r="H15" s="28">
        <v>35091.239957917853</v>
      </c>
      <c r="I15" s="28">
        <v>28898.668200638233</v>
      </c>
      <c r="J15" s="27">
        <f t="shared" si="2"/>
        <v>214395.33870223383</v>
      </c>
      <c r="K15" s="29">
        <f t="shared" si="0"/>
        <v>1.2328486288507521E-2</v>
      </c>
      <c r="L15" s="21"/>
      <c r="M15" s="22">
        <f t="shared" si="1"/>
        <v>2.0219094823674339E-3</v>
      </c>
      <c r="N15" s="22">
        <f t="shared" si="1"/>
        <v>2.1165075522037507E-3</v>
      </c>
      <c r="O15" s="22">
        <f t="shared" si="1"/>
        <v>2.0673726826780439E-3</v>
      </c>
      <c r="P15" s="22">
        <f t="shared" si="1"/>
        <v>3.5030750249667878E-3</v>
      </c>
      <c r="Q15" s="22">
        <f t="shared" si="1"/>
        <v>2.8488632890152103E-3</v>
      </c>
      <c r="R15" s="22">
        <f t="shared" si="1"/>
        <v>2.6259596655112444E-3</v>
      </c>
      <c r="S15" s="22">
        <f t="shared" si="1"/>
        <v>2.1068166021765097E-3</v>
      </c>
      <c r="T15" s="22">
        <f t="shared" si="1"/>
        <v>2.6676872562488396E-3</v>
      </c>
    </row>
    <row r="16" spans="1:45" outlineLevel="2">
      <c r="A16" s="23" t="s">
        <v>6</v>
      </c>
      <c r="B16" s="24" t="s">
        <v>18</v>
      </c>
      <c r="C16" s="25">
        <v>19469</v>
      </c>
      <c r="D16" s="25">
        <v>18632</v>
      </c>
      <c r="E16" s="26">
        <v>11410</v>
      </c>
      <c r="F16" s="27">
        <v>11231</v>
      </c>
      <c r="G16" s="28">
        <v>14309.26753171107</v>
      </c>
      <c r="H16" s="28">
        <v>13986.001888071112</v>
      </c>
      <c r="I16" s="28">
        <v>13230.001786013214</v>
      </c>
      <c r="J16" s="27">
        <f t="shared" si="2"/>
        <v>102267.2712057954</v>
      </c>
      <c r="K16" s="29">
        <f t="shared" si="0"/>
        <v>5.8807279041397931E-3</v>
      </c>
      <c r="L16" s="21"/>
      <c r="M16" s="22">
        <f t="shared" si="1"/>
        <v>1.7775821048639227E-3</v>
      </c>
      <c r="N16" s="22">
        <f t="shared" si="1"/>
        <v>1.5613401715429496E-3</v>
      </c>
      <c r="O16" s="22">
        <f t="shared" si="1"/>
        <v>9.7768982092081408E-4</v>
      </c>
      <c r="P16" s="22">
        <f t="shared" si="1"/>
        <v>9.4300317838503383E-4</v>
      </c>
      <c r="Q16" s="22">
        <f t="shared" si="1"/>
        <v>1.0971517855476835E-3</v>
      </c>
      <c r="R16" s="22">
        <f t="shared" si="1"/>
        <v>1.0466052748173689E-3</v>
      </c>
      <c r="S16" s="22">
        <f t="shared" si="1"/>
        <v>9.6451460032964188E-4</v>
      </c>
      <c r="T16" s="22">
        <f t="shared" si="1"/>
        <v>1.2724954645863379E-3</v>
      </c>
    </row>
    <row r="17" spans="1:20" outlineLevel="2">
      <c r="A17" s="23" t="s">
        <v>6</v>
      </c>
      <c r="B17" s="24" t="s">
        <v>19</v>
      </c>
      <c r="C17" s="25">
        <v>40330</v>
      </c>
      <c r="D17" s="25">
        <v>8331</v>
      </c>
      <c r="E17" s="26"/>
      <c r="F17" s="27"/>
      <c r="G17" s="28"/>
      <c r="H17" s="28"/>
      <c r="I17" s="28"/>
      <c r="J17" s="27">
        <f t="shared" si="2"/>
        <v>48661</v>
      </c>
      <c r="K17" s="29">
        <f t="shared" si="0"/>
        <v>2.7981787053601359E-3</v>
      </c>
      <c r="L17" s="21"/>
      <c r="M17" s="22">
        <f t="shared" si="1"/>
        <v>3.6822582715682365E-3</v>
      </c>
      <c r="N17" s="22">
        <f t="shared" si="1"/>
        <v>6.9812821860907649E-4</v>
      </c>
      <c r="O17" s="22">
        <f t="shared" si="1"/>
        <v>0</v>
      </c>
      <c r="P17" s="22">
        <f t="shared" si="1"/>
        <v>0</v>
      </c>
      <c r="Q17" s="22">
        <f t="shared" si="1"/>
        <v>0</v>
      </c>
      <c r="R17" s="22">
        <f t="shared" si="1"/>
        <v>0</v>
      </c>
      <c r="S17" s="22">
        <f t="shared" si="1"/>
        <v>0</v>
      </c>
      <c r="T17" s="22">
        <f t="shared" si="1"/>
        <v>6.0548111895574635E-4</v>
      </c>
    </row>
    <row r="18" spans="1:20" outlineLevel="2">
      <c r="A18" s="23" t="s">
        <v>6</v>
      </c>
      <c r="B18" s="24" t="s">
        <v>20</v>
      </c>
      <c r="C18" s="30">
        <v>0</v>
      </c>
      <c r="D18" s="30">
        <v>65003</v>
      </c>
      <c r="E18" s="30">
        <v>142141</v>
      </c>
      <c r="F18" s="30">
        <v>185165</v>
      </c>
      <c r="G18" s="31">
        <v>233105.66151838127</v>
      </c>
      <c r="H18" s="31">
        <v>245779.87773086934</v>
      </c>
      <c r="I18" s="31">
        <v>272608.97272487212</v>
      </c>
      <c r="J18" s="27">
        <f t="shared" si="2"/>
        <v>1143803.5119741226</v>
      </c>
      <c r="K18" s="29">
        <f t="shared" si="0"/>
        <v>6.5772726214465935E-2</v>
      </c>
      <c r="L18" s="21"/>
      <c r="M18" s="22">
        <f t="shared" si="1"/>
        <v>0</v>
      </c>
      <c r="N18" s="22">
        <f t="shared" si="1"/>
        <v>5.4471766407689116E-3</v>
      </c>
      <c r="O18" s="22">
        <f t="shared" si="1"/>
        <v>1.2179650204689347E-2</v>
      </c>
      <c r="P18" s="22">
        <f t="shared" si="1"/>
        <v>1.5547251671771416E-2</v>
      </c>
      <c r="Q18" s="22">
        <f t="shared" si="1"/>
        <v>1.7873192473995464E-2</v>
      </c>
      <c r="R18" s="22">
        <f t="shared" si="1"/>
        <v>1.8392283837491492E-2</v>
      </c>
      <c r="S18" s="22">
        <f t="shared" si="1"/>
        <v>1.9874172250829176E-2</v>
      </c>
      <c r="T18" s="22">
        <f t="shared" si="1"/>
        <v>1.4232166011705559E-2</v>
      </c>
    </row>
    <row r="19" spans="1:20" s="39" customFormat="1" outlineLevel="1">
      <c r="A19" s="32" t="s">
        <v>21</v>
      </c>
      <c r="B19" s="33"/>
      <c r="C19" s="34">
        <f>SUM(C5:C18)</f>
        <v>2305243</v>
      </c>
      <c r="D19" s="34">
        <f t="shared" ref="D19:I19" si="3">SUM(D5:D18)</f>
        <v>2389730</v>
      </c>
      <c r="E19" s="34">
        <f t="shared" si="3"/>
        <v>2299162</v>
      </c>
      <c r="F19" s="34">
        <f t="shared" si="3"/>
        <v>2425749</v>
      </c>
      <c r="G19" s="35">
        <f t="shared" si="3"/>
        <v>2798326.89212202</v>
      </c>
      <c r="H19" s="35">
        <f t="shared" si="3"/>
        <v>3053630.2558682398</v>
      </c>
      <c r="I19" s="35">
        <f t="shared" si="3"/>
        <v>3262202.6323362542</v>
      </c>
      <c r="J19" s="34">
        <f>SUBTOTAL(9,J5:J17)</f>
        <v>17390240.268352393</v>
      </c>
      <c r="K19" s="36">
        <f>J19/$J$65</f>
        <v>0.21638400642385661</v>
      </c>
      <c r="L19" s="37"/>
      <c r="M19" s="38">
        <f t="shared" si="1"/>
        <v>0.21047607499937457</v>
      </c>
      <c r="N19" s="38">
        <f t="shared" si="1"/>
        <v>0.20025662559796764</v>
      </c>
      <c r="O19" s="38">
        <f t="shared" si="1"/>
        <v>0.19700852620928491</v>
      </c>
      <c r="P19" s="38">
        <f t="shared" si="1"/>
        <v>0.2036763437774301</v>
      </c>
      <c r="Q19" s="38">
        <f t="shared" si="1"/>
        <v>0.21455950414190403</v>
      </c>
      <c r="R19" s="38">
        <f t="shared" si="1"/>
        <v>0.22851030328113178</v>
      </c>
      <c r="S19" s="38">
        <f t="shared" si="1"/>
        <v>0.23782627689805252</v>
      </c>
      <c r="T19" s="38">
        <f t="shared" si="1"/>
        <v>0.21638400642385661</v>
      </c>
    </row>
    <row r="20" spans="1:20" outlineLevel="2">
      <c r="A20" s="23" t="s">
        <v>22</v>
      </c>
      <c r="B20" s="24" t="s">
        <v>7</v>
      </c>
      <c r="C20" s="25">
        <v>44164</v>
      </c>
      <c r="D20" s="25">
        <v>39019</v>
      </c>
      <c r="E20" s="26">
        <v>12357</v>
      </c>
      <c r="F20" s="27">
        <v>0</v>
      </c>
      <c r="G20" s="28"/>
      <c r="H20" s="28"/>
      <c r="I20" s="28"/>
      <c r="J20" s="27">
        <f t="shared" ref="J20:J33" si="4">SUM(C20:I20)</f>
        <v>95540</v>
      </c>
      <c r="K20" s="29">
        <f t="shared" ref="K20:K32" si="5">J20/$J$34</f>
        <v>3.4038082606899739E-3</v>
      </c>
      <c r="L20" s="21"/>
      <c r="M20" s="22">
        <f t="shared" si="1"/>
        <v>4.0323147608613838E-3</v>
      </c>
      <c r="N20" s="22">
        <f t="shared" si="1"/>
        <v>3.2697473246798173E-3</v>
      </c>
      <c r="O20" s="22">
        <f t="shared" si="1"/>
        <v>1.0588355054442157E-3</v>
      </c>
      <c r="P20" s="22">
        <f t="shared" si="1"/>
        <v>0</v>
      </c>
      <c r="Q20" s="22">
        <f t="shared" si="1"/>
        <v>0</v>
      </c>
      <c r="R20" s="22">
        <f t="shared" si="1"/>
        <v>0</v>
      </c>
      <c r="S20" s="22">
        <f t="shared" si="1"/>
        <v>0</v>
      </c>
      <c r="T20" s="22">
        <f t="shared" si="1"/>
        <v>1.1887890940390047E-3</v>
      </c>
    </row>
    <row r="21" spans="1:20" outlineLevel="2">
      <c r="A21" s="23" t="s">
        <v>22</v>
      </c>
      <c r="B21" s="24" t="s">
        <v>8</v>
      </c>
      <c r="C21" s="25">
        <v>53848</v>
      </c>
      <c r="D21" s="25">
        <v>47289</v>
      </c>
      <c r="E21" s="26">
        <v>30835</v>
      </c>
      <c r="F21" s="27">
        <v>32319</v>
      </c>
      <c r="G21" s="28">
        <v>56548.903134691478</v>
      </c>
      <c r="H21" s="28">
        <v>56607.513678821764</v>
      </c>
      <c r="I21" s="28">
        <v>56289.019593382371</v>
      </c>
      <c r="J21" s="27">
        <f t="shared" si="4"/>
        <v>333736.43640689563</v>
      </c>
      <c r="K21" s="29">
        <f t="shared" si="5"/>
        <v>1.189004437026403E-2</v>
      </c>
      <c r="L21" s="21"/>
      <c r="M21" s="22">
        <f t="shared" si="1"/>
        <v>4.9164950014234168E-3</v>
      </c>
      <c r="N21" s="22">
        <f t="shared" si="1"/>
        <v>3.9627638134443191E-3</v>
      </c>
      <c r="O21" s="22">
        <f t="shared" si="1"/>
        <v>2.6421617553105438E-3</v>
      </c>
      <c r="P21" s="22">
        <f t="shared" si="1"/>
        <v>2.7136425716522044E-3</v>
      </c>
      <c r="Q21" s="22">
        <f t="shared" si="1"/>
        <v>4.335842481629164E-3</v>
      </c>
      <c r="R21" s="22">
        <f t="shared" si="1"/>
        <v>4.2360728165697489E-3</v>
      </c>
      <c r="S21" s="22">
        <f t="shared" si="1"/>
        <v>4.1036714971161795E-3</v>
      </c>
      <c r="T21" s="22">
        <f t="shared" si="1"/>
        <v>4.1526296408201735E-3</v>
      </c>
    </row>
    <row r="22" spans="1:20" outlineLevel="2">
      <c r="A22" s="23" t="s">
        <v>22</v>
      </c>
      <c r="B22" s="24" t="s">
        <v>9</v>
      </c>
      <c r="C22" s="25">
        <v>47928</v>
      </c>
      <c r="D22" s="25">
        <v>3824</v>
      </c>
      <c r="E22" s="26"/>
      <c r="F22" s="27"/>
      <c r="G22" s="28"/>
      <c r="H22" s="28"/>
      <c r="I22" s="28"/>
      <c r="J22" s="27">
        <f t="shared" si="4"/>
        <v>51752</v>
      </c>
      <c r="K22" s="29">
        <f t="shared" si="5"/>
        <v>1.8437710394308929E-3</v>
      </c>
      <c r="L22" s="21"/>
      <c r="M22" s="22">
        <f t="shared" si="1"/>
        <v>4.3759800257803733E-3</v>
      </c>
      <c r="N22" s="22">
        <f t="shared" si="1"/>
        <v>3.2044680205990981E-4</v>
      </c>
      <c r="O22" s="22">
        <f t="shared" si="1"/>
        <v>0</v>
      </c>
      <c r="P22" s="22">
        <f t="shared" si="1"/>
        <v>0</v>
      </c>
      <c r="Q22" s="22">
        <f t="shared" si="1"/>
        <v>0</v>
      </c>
      <c r="R22" s="22">
        <f t="shared" si="1"/>
        <v>0</v>
      </c>
      <c r="S22" s="22">
        <f t="shared" si="1"/>
        <v>0</v>
      </c>
      <c r="T22" s="22">
        <f t="shared" si="1"/>
        <v>6.4394194258642003E-4</v>
      </c>
    </row>
    <row r="23" spans="1:20" outlineLevel="2">
      <c r="A23" s="23" t="s">
        <v>22</v>
      </c>
      <c r="B23" s="24" t="s">
        <v>10</v>
      </c>
      <c r="C23" s="25">
        <v>2333</v>
      </c>
      <c r="D23" s="25">
        <v>5721</v>
      </c>
      <c r="E23" s="26">
        <v>4382</v>
      </c>
      <c r="F23" s="27">
        <v>5448</v>
      </c>
      <c r="G23" s="28">
        <v>8286.4754873882648</v>
      </c>
      <c r="H23" s="28">
        <v>7638.8481229019426</v>
      </c>
      <c r="I23" s="28">
        <v>7436.501557497324</v>
      </c>
      <c r="J23" s="27">
        <f t="shared" si="4"/>
        <v>41245.825167787531</v>
      </c>
      <c r="K23" s="29">
        <f t="shared" si="5"/>
        <v>1.4694670339657696E-3</v>
      </c>
      <c r="L23" s="21"/>
      <c r="M23" s="22">
        <f t="shared" si="1"/>
        <v>2.1301037807013875E-4</v>
      </c>
      <c r="N23" s="22">
        <f t="shared" si="1"/>
        <v>4.7941322034119872E-4</v>
      </c>
      <c r="O23" s="22">
        <f t="shared" si="1"/>
        <v>3.7548087601007956E-4</v>
      </c>
      <c r="P23" s="22">
        <f t="shared" si="1"/>
        <v>4.5743756707698904E-4</v>
      </c>
      <c r="Q23" s="22">
        <f t="shared" si="1"/>
        <v>6.3535896276572038E-4</v>
      </c>
      <c r="R23" s="22">
        <f t="shared" si="1"/>
        <v>5.716328942996121E-4</v>
      </c>
      <c r="S23" s="22">
        <f t="shared" si="1"/>
        <v>5.4214764620539918E-4</v>
      </c>
      <c r="T23" s="22">
        <f t="shared" si="1"/>
        <v>5.1321527249429896E-4</v>
      </c>
    </row>
    <row r="24" spans="1:20" outlineLevel="2">
      <c r="A24" s="23" t="s">
        <v>22</v>
      </c>
      <c r="B24" s="24" t="s">
        <v>11</v>
      </c>
      <c r="C24" s="25">
        <v>9662</v>
      </c>
      <c r="D24" s="25">
        <v>9039</v>
      </c>
      <c r="E24" s="26"/>
      <c r="F24" s="27"/>
      <c r="G24" s="28"/>
      <c r="H24" s="28"/>
      <c r="I24" s="28"/>
      <c r="J24" s="27">
        <f t="shared" si="4"/>
        <v>18701</v>
      </c>
      <c r="K24" s="29">
        <f t="shared" si="5"/>
        <v>6.6626144319827509E-4</v>
      </c>
      <c r="L24" s="21"/>
      <c r="M24" s="22">
        <f t="shared" si="1"/>
        <v>8.8217157004444097E-4</v>
      </c>
      <c r="N24" s="22">
        <f t="shared" si="1"/>
        <v>7.5745780434611002E-4</v>
      </c>
      <c r="O24" s="22">
        <f t="shared" si="1"/>
        <v>0</v>
      </c>
      <c r="P24" s="22">
        <f t="shared" si="1"/>
        <v>0</v>
      </c>
      <c r="Q24" s="22">
        <f t="shared" si="1"/>
        <v>0</v>
      </c>
      <c r="R24" s="22">
        <f t="shared" si="1"/>
        <v>0</v>
      </c>
      <c r="S24" s="22">
        <f t="shared" si="1"/>
        <v>0</v>
      </c>
      <c r="T24" s="22">
        <f t="shared" si="1"/>
        <v>2.3269358224433146E-4</v>
      </c>
    </row>
    <row r="25" spans="1:20" outlineLevel="2">
      <c r="A25" s="23" t="s">
        <v>22</v>
      </c>
      <c r="B25" s="24" t="s">
        <v>12</v>
      </c>
      <c r="C25" s="25">
        <v>337310</v>
      </c>
      <c r="D25" s="25">
        <v>276241</v>
      </c>
      <c r="E25" s="26">
        <v>254917</v>
      </c>
      <c r="F25" s="27">
        <v>50345</v>
      </c>
      <c r="G25" s="28">
        <v>234924.5015970268</v>
      </c>
      <c r="H25" s="28">
        <v>242197.70598083566</v>
      </c>
      <c r="I25" s="28">
        <v>242197.70598083566</v>
      </c>
      <c r="J25" s="27">
        <f t="shared" si="4"/>
        <v>1638132.9135586983</v>
      </c>
      <c r="K25" s="29">
        <f t="shared" si="5"/>
        <v>5.8361841566665601E-2</v>
      </c>
      <c r="L25" s="21"/>
      <c r="M25" s="22">
        <f t="shared" si="1"/>
        <v>3.0797484194958639E-2</v>
      </c>
      <c r="N25" s="22">
        <f t="shared" si="1"/>
        <v>2.3148678098282308E-2</v>
      </c>
      <c r="O25" s="22">
        <f t="shared" si="1"/>
        <v>2.184309869234629E-2</v>
      </c>
      <c r="P25" s="22">
        <f t="shared" si="1"/>
        <v>4.2271832442164125E-3</v>
      </c>
      <c r="Q25" s="22">
        <f t="shared" si="1"/>
        <v>1.8012650600380289E-2</v>
      </c>
      <c r="R25" s="22">
        <f t="shared" si="1"/>
        <v>1.81242215364214E-2</v>
      </c>
      <c r="S25" s="22">
        <f t="shared" si="1"/>
        <v>1.7657081787534425E-2</v>
      </c>
      <c r="T25" s="22">
        <f t="shared" si="1"/>
        <v>2.0383028493038729E-2</v>
      </c>
    </row>
    <row r="26" spans="1:20" outlineLevel="2">
      <c r="A26" s="23" t="s">
        <v>22</v>
      </c>
      <c r="B26" s="24" t="s">
        <v>13</v>
      </c>
      <c r="C26" s="25">
        <v>2721900</v>
      </c>
      <c r="D26" s="25">
        <v>2562887</v>
      </c>
      <c r="E26" s="26">
        <v>2345294</v>
      </c>
      <c r="F26" s="27">
        <v>1520878</v>
      </c>
      <c r="G26" s="28">
        <v>839488.16083435202</v>
      </c>
      <c r="H26" s="28">
        <v>428785.9046699098</v>
      </c>
      <c r="I26" s="28">
        <v>16947</v>
      </c>
      <c r="J26" s="27">
        <f t="shared" si="4"/>
        <v>10436180.065504262</v>
      </c>
      <c r="K26" s="29">
        <f t="shared" si="5"/>
        <v>0.3718102984824308</v>
      </c>
      <c r="L26" s="21"/>
      <c r="M26" s="22">
        <f t="shared" si="1"/>
        <v>0.24851819462885155</v>
      </c>
      <c r="N26" s="22">
        <f t="shared" si="1"/>
        <v>0.2147669830520178</v>
      </c>
      <c r="O26" s="22">
        <f t="shared" si="1"/>
        <v>0.20096144354659595</v>
      </c>
      <c r="P26" s="22">
        <f t="shared" si="1"/>
        <v>0.12769947359414777</v>
      </c>
      <c r="Q26" s="22">
        <f t="shared" si="1"/>
        <v>6.436709164633346E-2</v>
      </c>
      <c r="R26" s="22">
        <f t="shared" si="1"/>
        <v>3.2087053411427605E-2</v>
      </c>
      <c r="S26" s="22">
        <f t="shared" si="1"/>
        <v>1.2354971069669148E-3</v>
      </c>
      <c r="T26" s="22">
        <f t="shared" si="1"/>
        <v>0.12985573629159236</v>
      </c>
    </row>
    <row r="27" spans="1:20" outlineLevel="2">
      <c r="A27" s="23" t="s">
        <v>22</v>
      </c>
      <c r="B27" s="24" t="s">
        <v>14</v>
      </c>
      <c r="C27" s="25">
        <v>7082</v>
      </c>
      <c r="D27" s="25">
        <v>6768</v>
      </c>
      <c r="E27" s="26"/>
      <c r="F27" s="27"/>
      <c r="G27" s="28"/>
      <c r="H27" s="28"/>
      <c r="I27" s="28"/>
      <c r="J27" s="27">
        <f t="shared" si="4"/>
        <v>13850</v>
      </c>
      <c r="K27" s="29">
        <f t="shared" si="5"/>
        <v>4.9343462853837278E-4</v>
      </c>
      <c r="L27" s="21"/>
      <c r="M27" s="22">
        <f t="shared" si="1"/>
        <v>6.4660930025406025E-4</v>
      </c>
      <c r="N27" s="22">
        <f t="shared" si="1"/>
        <v>5.67150616198083E-4</v>
      </c>
      <c r="O27" s="22">
        <f t="shared" si="1"/>
        <v>0</v>
      </c>
      <c r="P27" s="22">
        <f t="shared" si="1"/>
        <v>0</v>
      </c>
      <c r="Q27" s="22">
        <f t="shared" si="1"/>
        <v>0</v>
      </c>
      <c r="R27" s="22">
        <f t="shared" si="1"/>
        <v>0</v>
      </c>
      <c r="S27" s="22">
        <f t="shared" si="1"/>
        <v>0</v>
      </c>
      <c r="T27" s="22">
        <f t="shared" si="1"/>
        <v>1.7233335725811403E-4</v>
      </c>
    </row>
    <row r="28" spans="1:20" outlineLevel="2">
      <c r="A28" s="23" t="s">
        <v>22</v>
      </c>
      <c r="B28" s="24" t="s">
        <v>15</v>
      </c>
      <c r="C28" s="25">
        <v>669505</v>
      </c>
      <c r="D28" s="25">
        <v>898407</v>
      </c>
      <c r="E28" s="26">
        <v>623099</v>
      </c>
      <c r="F28" s="27">
        <v>552886</v>
      </c>
      <c r="G28" s="28">
        <v>744594.63919634861</v>
      </c>
      <c r="H28" s="28">
        <v>999286.51688096114</v>
      </c>
      <c r="I28" s="28">
        <v>1199282.7502619072</v>
      </c>
      <c r="J28" s="27">
        <f t="shared" si="4"/>
        <v>5687060.906339217</v>
      </c>
      <c r="K28" s="29">
        <f t="shared" si="5"/>
        <v>0.20261319753029552</v>
      </c>
      <c r="L28" s="21"/>
      <c r="M28" s="22">
        <f t="shared" si="1"/>
        <v>6.1127952494577045E-2</v>
      </c>
      <c r="N28" s="22">
        <f t="shared" si="1"/>
        <v>7.5285473352049534E-2</v>
      </c>
      <c r="O28" s="22">
        <f t="shared" si="1"/>
        <v>5.3391546864674705E-2</v>
      </c>
      <c r="P28" s="22">
        <f t="shared" si="1"/>
        <v>4.6422692127556564E-2</v>
      </c>
      <c r="Q28" s="22">
        <f t="shared" si="1"/>
        <v>5.7091205828186789E-2</v>
      </c>
      <c r="R28" s="22">
        <f t="shared" si="1"/>
        <v>7.4778950266946503E-2</v>
      </c>
      <c r="S28" s="22">
        <f t="shared" si="1"/>
        <v>8.7432015600632046E-2</v>
      </c>
      <c r="T28" s="22">
        <f t="shared" si="1"/>
        <v>7.0763198478036832E-2</v>
      </c>
    </row>
    <row r="29" spans="1:20" outlineLevel="2">
      <c r="A29" s="23" t="s">
        <v>22</v>
      </c>
      <c r="B29" s="24" t="s">
        <v>16</v>
      </c>
      <c r="C29" s="25">
        <v>32504</v>
      </c>
      <c r="D29" s="25">
        <v>99648</v>
      </c>
      <c r="E29" s="26">
        <v>169506</v>
      </c>
      <c r="F29" s="27">
        <v>196470</v>
      </c>
      <c r="G29" s="28">
        <v>205432.19481928815</v>
      </c>
      <c r="H29" s="28">
        <v>153307.60807409562</v>
      </c>
      <c r="I29" s="28">
        <v>153307.60807409562</v>
      </c>
      <c r="J29" s="27">
        <f t="shared" si="4"/>
        <v>1010175.4109674792</v>
      </c>
      <c r="K29" s="29">
        <f t="shared" si="5"/>
        <v>3.5989568856991783E-2</v>
      </c>
      <c r="L29" s="21"/>
      <c r="M29" s="22">
        <f t="shared" si="1"/>
        <v>2.9677193865374155E-3</v>
      </c>
      <c r="N29" s="22">
        <f t="shared" si="1"/>
        <v>8.3503877959377332E-3</v>
      </c>
      <c r="O29" s="22">
        <f t="shared" si="1"/>
        <v>1.4524477719982781E-2</v>
      </c>
      <c r="P29" s="22">
        <f t="shared" si="1"/>
        <v>1.6496468209180624E-2</v>
      </c>
      <c r="Q29" s="22">
        <f t="shared" si="1"/>
        <v>1.575135127325486E-2</v>
      </c>
      <c r="R29" s="22">
        <f t="shared" si="1"/>
        <v>1.1472367340149933E-2</v>
      </c>
      <c r="S29" s="22">
        <f t="shared" si="1"/>
        <v>1.1176674706529933E-2</v>
      </c>
      <c r="T29" s="22">
        <f t="shared" si="1"/>
        <v>1.2569452706976229E-2</v>
      </c>
    </row>
    <row r="30" spans="1:20" outlineLevel="2">
      <c r="A30" s="23" t="s">
        <v>22</v>
      </c>
      <c r="B30" s="24" t="s">
        <v>17</v>
      </c>
      <c r="C30" s="25">
        <v>16700</v>
      </c>
      <c r="D30" s="25">
        <v>12132</v>
      </c>
      <c r="E30" s="26">
        <v>6086</v>
      </c>
      <c r="F30" s="27">
        <v>11072</v>
      </c>
      <c r="G30" s="28">
        <v>15088.549675088201</v>
      </c>
      <c r="H30" s="28">
        <v>14250.296915361079</v>
      </c>
      <c r="I30" s="28">
        <v>11735.538636179712</v>
      </c>
      <c r="J30" s="27">
        <f t="shared" si="4"/>
        <v>87064.38522662899</v>
      </c>
      <c r="K30" s="29">
        <f t="shared" si="5"/>
        <v>3.1018471179222718E-3</v>
      </c>
      <c r="L30" s="21"/>
      <c r="M30" s="22">
        <f t="shared" si="1"/>
        <v>1.5247635292633165E-3</v>
      </c>
      <c r="N30" s="22">
        <f t="shared" si="1"/>
        <v>1.0166476471210318E-3</v>
      </c>
      <c r="O30" s="22">
        <f t="shared" si="1"/>
        <v>5.2149169589168055E-4</v>
      </c>
      <c r="P30" s="22">
        <f t="shared" si="1"/>
        <v>9.296528529141745E-4</v>
      </c>
      <c r="Q30" s="22">
        <f t="shared" si="1"/>
        <v>1.156902628360349E-3</v>
      </c>
      <c r="R30" s="22">
        <f t="shared" si="1"/>
        <v>1.0663830906566193E-3</v>
      </c>
      <c r="S30" s="22">
        <f t="shared" si="1"/>
        <v>8.5556287447326879E-4</v>
      </c>
      <c r="T30" s="22">
        <f t="shared" si="1"/>
        <v>1.08332836127933E-3</v>
      </c>
    </row>
    <row r="31" spans="1:20" outlineLevel="2">
      <c r="A31" s="23" t="s">
        <v>22</v>
      </c>
      <c r="B31" s="24" t="s">
        <v>18</v>
      </c>
      <c r="C31" s="25">
        <v>95540</v>
      </c>
      <c r="D31" s="25">
        <v>96004</v>
      </c>
      <c r="E31" s="26">
        <v>114145</v>
      </c>
      <c r="F31" s="27">
        <v>113373</v>
      </c>
      <c r="G31" s="28">
        <v>98720.329761514353</v>
      </c>
      <c r="H31" s="28">
        <v>96490.104428877166</v>
      </c>
      <c r="I31" s="28">
        <v>91274.423108397314</v>
      </c>
      <c r="J31" s="27">
        <f t="shared" si="4"/>
        <v>705546.85729878873</v>
      </c>
      <c r="K31" s="29">
        <f t="shared" si="5"/>
        <v>2.513655245109344E-2</v>
      </c>
      <c r="L31" s="21"/>
      <c r="M31" s="22">
        <f t="shared" si="1"/>
        <v>8.723108238671692E-3</v>
      </c>
      <c r="N31" s="22">
        <f t="shared" si="1"/>
        <v>8.0450247868618149E-3</v>
      </c>
      <c r="O31" s="22">
        <f t="shared" si="1"/>
        <v>9.7807541287472689E-3</v>
      </c>
      <c r="P31" s="22">
        <f t="shared" si="1"/>
        <v>9.5192858465894797E-3</v>
      </c>
      <c r="Q31" s="22">
        <f t="shared" si="1"/>
        <v>7.569303308339919E-3</v>
      </c>
      <c r="R31" s="22">
        <f t="shared" si="1"/>
        <v>7.220580482623494E-3</v>
      </c>
      <c r="S31" s="22">
        <f t="shared" si="1"/>
        <v>6.6542329433232428E-3</v>
      </c>
      <c r="T31" s="22">
        <f t="shared" si="1"/>
        <v>8.7790078426867695E-3</v>
      </c>
    </row>
    <row r="32" spans="1:20" outlineLevel="2">
      <c r="A32" s="23" t="s">
        <v>22</v>
      </c>
      <c r="B32" s="24" t="s">
        <v>19</v>
      </c>
      <c r="C32" s="25">
        <v>68753</v>
      </c>
      <c r="D32" s="25">
        <v>21705</v>
      </c>
      <c r="E32" s="26"/>
      <c r="F32" s="27"/>
      <c r="G32" s="28"/>
      <c r="H32" s="28"/>
      <c r="I32" s="28"/>
      <c r="J32" s="27">
        <f t="shared" si="4"/>
        <v>90458</v>
      </c>
      <c r="K32" s="29">
        <f t="shared" si="5"/>
        <v>3.2227515977129332E-3</v>
      </c>
      <c r="L32" s="21"/>
      <c r="M32" s="22">
        <f t="shared" si="1"/>
        <v>6.2773692770922629E-3</v>
      </c>
      <c r="N32" s="22">
        <f t="shared" si="1"/>
        <v>1.8188540373196501E-3</v>
      </c>
      <c r="O32" s="22">
        <f t="shared" si="1"/>
        <v>0</v>
      </c>
      <c r="P32" s="22">
        <f t="shared" si="1"/>
        <v>0</v>
      </c>
      <c r="Q32" s="22">
        <f t="shared" si="1"/>
        <v>0</v>
      </c>
      <c r="R32" s="22">
        <f t="shared" si="1"/>
        <v>0</v>
      </c>
      <c r="S32" s="22">
        <f t="shared" si="1"/>
        <v>0</v>
      </c>
      <c r="T32" s="22">
        <f t="shared" si="1"/>
        <v>1.1255545726248722E-3</v>
      </c>
    </row>
    <row r="33" spans="1:20" s="47" customFormat="1" outlineLevel="1">
      <c r="A33" s="40" t="s">
        <v>22</v>
      </c>
      <c r="B33" s="41" t="s">
        <v>20</v>
      </c>
      <c r="C33" s="42">
        <v>0</v>
      </c>
      <c r="D33" s="42">
        <v>413077</v>
      </c>
      <c r="E33" s="26">
        <v>960232</v>
      </c>
      <c r="F33" s="26">
        <v>1322261</v>
      </c>
      <c r="G33" s="43">
        <v>1601677.8305343569</v>
      </c>
      <c r="H33" s="43">
        <v>1688762.8502404978</v>
      </c>
      <c r="I33" s="43">
        <v>1873106.5782533248</v>
      </c>
      <c r="J33" s="27">
        <f t="shared" si="4"/>
        <v>7859117.2590281796</v>
      </c>
      <c r="K33" s="44">
        <f>J33/$J$65</f>
        <v>9.7789751793033453E-2</v>
      </c>
      <c r="L33" s="45"/>
      <c r="M33" s="46">
        <f t="shared" si="1"/>
        <v>0</v>
      </c>
      <c r="N33" s="46">
        <f t="shared" si="1"/>
        <v>3.46153775247127E-2</v>
      </c>
      <c r="O33" s="46">
        <f t="shared" si="1"/>
        <v>8.2279496242106509E-2</v>
      </c>
      <c r="P33" s="46">
        <f t="shared" si="1"/>
        <v>0.11102273400895496</v>
      </c>
      <c r="Q33" s="46">
        <f t="shared" si="1"/>
        <v>0.12280738254061965</v>
      </c>
      <c r="R33" s="46">
        <f t="shared" si="1"/>
        <v>0.12637407896282507</v>
      </c>
      <c r="S33" s="46">
        <f t="shared" si="1"/>
        <v>0.13655619038606714</v>
      </c>
      <c r="T33" s="46">
        <f t="shared" si="1"/>
        <v>9.7789751793033453E-2</v>
      </c>
    </row>
    <row r="34" spans="1:20" s="39" customFormat="1" outlineLevel="1">
      <c r="A34" s="32" t="s">
        <v>23</v>
      </c>
      <c r="B34" s="33"/>
      <c r="C34" s="34">
        <f>SUM(C20:C33)</f>
        <v>4107229</v>
      </c>
      <c r="D34" s="34">
        <f t="shared" ref="D34:J34" si="6">SUM(D20:D33)</f>
        <v>4491761</v>
      </c>
      <c r="E34" s="34">
        <f t="shared" si="6"/>
        <v>4520853</v>
      </c>
      <c r="F34" s="34">
        <f t="shared" si="6"/>
        <v>3805052</v>
      </c>
      <c r="G34" s="35">
        <f t="shared" si="6"/>
        <v>3804761.5850400552</v>
      </c>
      <c r="H34" s="35">
        <f t="shared" si="6"/>
        <v>3687327.348992262</v>
      </c>
      <c r="I34" s="35">
        <f t="shared" si="6"/>
        <v>3651577.1254656198</v>
      </c>
      <c r="J34" s="34">
        <f t="shared" si="6"/>
        <v>28068561.059497938</v>
      </c>
      <c r="K34" s="36">
        <f>J34/$J$65</f>
        <v>0.34925266142871092</v>
      </c>
      <c r="L34" s="37"/>
      <c r="M34" s="38">
        <f t="shared" si="1"/>
        <v>0.37500317278638573</v>
      </c>
      <c r="N34" s="38">
        <f t="shared" si="1"/>
        <v>0.37640440587537199</v>
      </c>
      <c r="O34" s="38">
        <f t="shared" si="1"/>
        <v>0.38737878702711004</v>
      </c>
      <c r="P34" s="38">
        <f t="shared" si="1"/>
        <v>0.31948857002228914</v>
      </c>
      <c r="Q34" s="38">
        <f t="shared" si="1"/>
        <v>0.29172708926987023</v>
      </c>
      <c r="R34" s="38">
        <f t="shared" si="1"/>
        <v>0.27593134080192</v>
      </c>
      <c r="S34" s="38">
        <f t="shared" si="1"/>
        <v>0.26621307454884852</v>
      </c>
      <c r="T34" s="38">
        <f t="shared" si="1"/>
        <v>0.34925266142871092</v>
      </c>
    </row>
    <row r="35" spans="1:20" outlineLevel="2">
      <c r="A35" s="23" t="s">
        <v>24</v>
      </c>
      <c r="B35" s="24" t="s">
        <v>7</v>
      </c>
      <c r="C35" s="25">
        <v>17370</v>
      </c>
      <c r="D35" s="25">
        <v>12415</v>
      </c>
      <c r="E35" s="26">
        <v>2842</v>
      </c>
      <c r="F35" s="27">
        <v>1560</v>
      </c>
      <c r="G35" s="28"/>
      <c r="H35" s="28"/>
      <c r="I35" s="28"/>
      <c r="J35" s="27">
        <f t="shared" ref="J35:J47" si="7">SUM(C35:I35)</f>
        <v>34187</v>
      </c>
      <c r="K35" s="29">
        <f t="shared" ref="K35:K47" si="8">J35/$J$48</f>
        <v>3.2618322750925582E-3</v>
      </c>
      <c r="L35" s="21"/>
      <c r="M35" s="22">
        <f t="shared" si="1"/>
        <v>1.5859366768445392E-3</v>
      </c>
      <c r="N35" s="22">
        <f t="shared" si="1"/>
        <v>1.040362721645863E-3</v>
      </c>
      <c r="O35" s="22">
        <f t="shared" si="1"/>
        <v>2.4352274067107396E-4</v>
      </c>
      <c r="P35" s="22">
        <f t="shared" si="1"/>
        <v>1.3098432537446823E-4</v>
      </c>
      <c r="Q35" s="22">
        <f t="shared" si="1"/>
        <v>0</v>
      </c>
      <c r="R35" s="22">
        <f t="shared" si="1"/>
        <v>0</v>
      </c>
      <c r="S35" s="22">
        <f t="shared" si="1"/>
        <v>0</v>
      </c>
      <c r="T35" s="22">
        <f t="shared" si="1"/>
        <v>4.2538342848975777E-4</v>
      </c>
    </row>
    <row r="36" spans="1:20" outlineLevel="2">
      <c r="A36" s="23" t="s">
        <v>24</v>
      </c>
      <c r="B36" s="24" t="s">
        <v>8</v>
      </c>
      <c r="C36" s="25">
        <v>92669</v>
      </c>
      <c r="D36" s="25">
        <v>102871</v>
      </c>
      <c r="E36" s="26">
        <v>125659</v>
      </c>
      <c r="F36" s="27">
        <v>125576</v>
      </c>
      <c r="G36" s="28">
        <v>153779.79437706133</v>
      </c>
      <c r="H36" s="28">
        <v>153939.18062374441</v>
      </c>
      <c r="I36" s="28">
        <v>153073.06382475854</v>
      </c>
      <c r="J36" s="27">
        <f t="shared" si="7"/>
        <v>907567.0388255642</v>
      </c>
      <c r="K36" s="29">
        <f t="shared" si="8"/>
        <v>8.6592314594770126E-2</v>
      </c>
      <c r="L36" s="21"/>
      <c r="M36" s="22">
        <f t="shared" si="1"/>
        <v>8.4609767361258845E-3</v>
      </c>
      <c r="N36" s="22">
        <f t="shared" si="1"/>
        <v>8.6204714892010939E-3</v>
      </c>
      <c r="O36" s="22">
        <f t="shared" si="1"/>
        <v>1.0767355408158508E-2</v>
      </c>
      <c r="P36" s="22">
        <f t="shared" si="1"/>
        <v>1.0543902335400143E-2</v>
      </c>
      <c r="Q36" s="22">
        <f t="shared" si="1"/>
        <v>1.1790944267974933E-2</v>
      </c>
      <c r="R36" s="22">
        <f t="shared" si="1"/>
        <v>1.1519629393107043E-2</v>
      </c>
      <c r="S36" s="22">
        <f t="shared" si="1"/>
        <v>1.1159575589192842E-2</v>
      </c>
      <c r="T36" s="22">
        <f t="shared" ref="T36:T63" si="9">J36/J$65</f>
        <v>1.1292712977445099E-2</v>
      </c>
    </row>
    <row r="37" spans="1:20" outlineLevel="2">
      <c r="A37" s="23" t="s">
        <v>24</v>
      </c>
      <c r="B37" s="24" t="s">
        <v>9</v>
      </c>
      <c r="C37" s="25">
        <v>11777</v>
      </c>
      <c r="D37" s="25">
        <v>1455</v>
      </c>
      <c r="E37" s="26"/>
      <c r="F37" s="27"/>
      <c r="G37" s="28"/>
      <c r="H37" s="28"/>
      <c r="I37" s="28"/>
      <c r="J37" s="27">
        <f t="shared" si="7"/>
        <v>13232</v>
      </c>
      <c r="K37" s="29">
        <f t="shared" si="8"/>
        <v>1.2624847065850974E-3</v>
      </c>
      <c r="L37" s="21"/>
      <c r="M37" s="22">
        <f t="shared" ref="M37:S63" si="10">C37/C$65</f>
        <v>1.075277849349346E-3</v>
      </c>
      <c r="N37" s="22">
        <f t="shared" si="10"/>
        <v>1.2192732662059853E-4</v>
      </c>
      <c r="O37" s="22">
        <f t="shared" si="10"/>
        <v>0</v>
      </c>
      <c r="P37" s="22">
        <f t="shared" si="10"/>
        <v>0</v>
      </c>
      <c r="Q37" s="22">
        <f t="shared" si="10"/>
        <v>0</v>
      </c>
      <c r="R37" s="22">
        <f t="shared" si="10"/>
        <v>0</v>
      </c>
      <c r="S37" s="22">
        <f t="shared" si="10"/>
        <v>0</v>
      </c>
      <c r="T37" s="22">
        <f t="shared" si="9"/>
        <v>1.6464368110031516E-4</v>
      </c>
    </row>
    <row r="38" spans="1:20" outlineLevel="2">
      <c r="A38" s="23" t="s">
        <v>24</v>
      </c>
      <c r="B38" s="24" t="s">
        <v>10</v>
      </c>
      <c r="C38" s="48">
        <v>16617</v>
      </c>
      <c r="D38" s="48">
        <v>50638</v>
      </c>
      <c r="E38" s="26">
        <v>105600</v>
      </c>
      <c r="F38" s="27">
        <v>152893</v>
      </c>
      <c r="G38" s="28">
        <v>150933.95309023446</v>
      </c>
      <c r="H38" s="28">
        <v>139137.7487328932</v>
      </c>
      <c r="I38" s="28">
        <v>135452.10855242889</v>
      </c>
      <c r="J38" s="27">
        <f t="shared" si="7"/>
        <v>751271.81037555658</v>
      </c>
      <c r="K38" s="29">
        <f t="shared" si="8"/>
        <v>7.167995549332222E-2</v>
      </c>
      <c r="L38" s="21"/>
      <c r="M38" s="22">
        <f t="shared" si="10"/>
        <v>1.5171853632196723E-3</v>
      </c>
      <c r="N38" s="22">
        <f t="shared" si="10"/>
        <v>4.2434061617964728E-3</v>
      </c>
      <c r="O38" s="22">
        <f t="shared" si="10"/>
        <v>9.0485578518175267E-3</v>
      </c>
      <c r="P38" s="22">
        <f t="shared" si="10"/>
        <v>1.2837555422742675E-2</v>
      </c>
      <c r="Q38" s="22">
        <f t="shared" si="10"/>
        <v>1.1572741635149179E-2</v>
      </c>
      <c r="R38" s="22">
        <f t="shared" si="10"/>
        <v>1.0412003581542723E-2</v>
      </c>
      <c r="S38" s="22">
        <f t="shared" si="10"/>
        <v>9.8749447246766035E-3</v>
      </c>
      <c r="T38" s="22">
        <f t="shared" si="9"/>
        <v>9.3479561946137844E-3</v>
      </c>
    </row>
    <row r="39" spans="1:20" outlineLevel="2">
      <c r="A39" s="23" t="s">
        <v>24</v>
      </c>
      <c r="B39" s="24" t="s">
        <v>12</v>
      </c>
      <c r="C39" s="25">
        <v>43761</v>
      </c>
      <c r="D39" s="25">
        <v>33332</v>
      </c>
      <c r="E39" s="26">
        <v>9136</v>
      </c>
      <c r="F39" s="27">
        <v>232111</v>
      </c>
      <c r="G39" s="28">
        <v>81394.000562026777</v>
      </c>
      <c r="H39" s="28">
        <v>83913.938659922351</v>
      </c>
      <c r="I39" s="28">
        <v>83913.938659922351</v>
      </c>
      <c r="J39" s="27">
        <f t="shared" si="7"/>
        <v>567561.87788187142</v>
      </c>
      <c r="K39" s="29">
        <f t="shared" si="8"/>
        <v>5.4151918898623141E-2</v>
      </c>
      <c r="L39" s="21"/>
      <c r="M39" s="22">
        <f t="shared" si="10"/>
        <v>3.995519569107305E-3</v>
      </c>
      <c r="N39" s="22">
        <f t="shared" si="10"/>
        <v>2.7931832652355946E-3</v>
      </c>
      <c r="O39" s="22">
        <f t="shared" si="10"/>
        <v>7.8283735354360724E-4</v>
      </c>
      <c r="P39" s="22">
        <f t="shared" si="10"/>
        <v>1.9489040222431538E-2</v>
      </c>
      <c r="Q39" s="22">
        <f t="shared" si="10"/>
        <v>6.2408207024988336E-3</v>
      </c>
      <c r="R39" s="22">
        <f t="shared" si="10"/>
        <v>6.2794765462660948E-3</v>
      </c>
      <c r="S39" s="22">
        <f t="shared" si="10"/>
        <v>6.1176272171200334E-3</v>
      </c>
      <c r="T39" s="22">
        <f t="shared" si="9"/>
        <v>7.0620825896825015E-3</v>
      </c>
    </row>
    <row r="40" spans="1:20" outlineLevel="2">
      <c r="A40" s="23" t="s">
        <v>24</v>
      </c>
      <c r="B40" s="24" t="s">
        <v>13</v>
      </c>
      <c r="C40" s="25">
        <v>23193</v>
      </c>
      <c r="D40" s="25">
        <v>27463</v>
      </c>
      <c r="E40" s="26">
        <v>20215</v>
      </c>
      <c r="F40" s="27">
        <v>13039</v>
      </c>
      <c r="G40" s="28">
        <v>7697.7125103074413</v>
      </c>
      <c r="H40" s="28">
        <v>3931.765540732084</v>
      </c>
      <c r="I40" s="28">
        <v>0</v>
      </c>
      <c r="J40" s="27">
        <f t="shared" si="7"/>
        <v>95539.478051039521</v>
      </c>
      <c r="K40" s="29">
        <f t="shared" si="8"/>
        <v>9.1155630225634825E-3</v>
      </c>
      <c r="L40" s="21"/>
      <c r="M40" s="22">
        <f t="shared" si="10"/>
        <v>2.1175952415691075E-3</v>
      </c>
      <c r="N40" s="22">
        <f t="shared" si="10"/>
        <v>2.3013678151075582E-3</v>
      </c>
      <c r="O40" s="22">
        <f t="shared" si="10"/>
        <v>1.7321647440766222E-3</v>
      </c>
      <c r="P40" s="22">
        <f t="shared" si="10"/>
        <v>1.0948106529215969E-3</v>
      </c>
      <c r="Q40" s="22">
        <f t="shared" si="10"/>
        <v>5.9021602654364864E-4</v>
      </c>
      <c r="R40" s="22">
        <f t="shared" si="10"/>
        <v>2.9422322313463428E-4</v>
      </c>
      <c r="S40" s="22">
        <f t="shared" si="10"/>
        <v>0</v>
      </c>
      <c r="T40" s="22">
        <f t="shared" si="9"/>
        <v>1.1887825995107249E-3</v>
      </c>
    </row>
    <row r="41" spans="1:20" outlineLevel="2">
      <c r="A41" s="23" t="s">
        <v>24</v>
      </c>
      <c r="B41" s="24" t="s">
        <v>14</v>
      </c>
      <c r="C41" s="25">
        <v>10565</v>
      </c>
      <c r="D41" s="25">
        <v>9910</v>
      </c>
      <c r="E41" s="26"/>
      <c r="F41" s="27"/>
      <c r="G41" s="28"/>
      <c r="H41" s="28"/>
      <c r="I41" s="28"/>
      <c r="J41" s="27">
        <f t="shared" si="7"/>
        <v>20475</v>
      </c>
      <c r="K41" s="29">
        <f t="shared" si="8"/>
        <v>1.953550057990468E-3</v>
      </c>
      <c r="L41" s="21"/>
      <c r="M41" s="22">
        <f t="shared" si="10"/>
        <v>9.6461836447107418E-4</v>
      </c>
      <c r="N41" s="22">
        <f t="shared" si="10"/>
        <v>8.3044660261864702E-4</v>
      </c>
      <c r="O41" s="22">
        <f t="shared" si="10"/>
        <v>0</v>
      </c>
      <c r="P41" s="22">
        <f t="shared" si="10"/>
        <v>0</v>
      </c>
      <c r="Q41" s="22">
        <f t="shared" si="10"/>
        <v>0</v>
      </c>
      <c r="R41" s="22">
        <f t="shared" si="10"/>
        <v>0</v>
      </c>
      <c r="S41" s="22">
        <f t="shared" si="10"/>
        <v>0</v>
      </c>
      <c r="T41" s="22">
        <f t="shared" si="9"/>
        <v>2.5476718338338523E-4</v>
      </c>
    </row>
    <row r="42" spans="1:20" outlineLevel="2">
      <c r="A42" s="23" t="s">
        <v>24</v>
      </c>
      <c r="B42" s="24" t="s">
        <v>15</v>
      </c>
      <c r="C42" s="25">
        <v>280333</v>
      </c>
      <c r="D42" s="25">
        <v>181043</v>
      </c>
      <c r="E42" s="26">
        <v>91256</v>
      </c>
      <c r="F42" s="27">
        <v>173309</v>
      </c>
      <c r="G42" s="28">
        <v>196994.19364970207</v>
      </c>
      <c r="H42" s="28">
        <v>264376.92571954482</v>
      </c>
      <c r="I42" s="28">
        <v>317289.0669758665</v>
      </c>
      <c r="J42" s="27">
        <f t="shared" si="7"/>
        <v>1504601.1863451132</v>
      </c>
      <c r="K42" s="29">
        <f t="shared" si="8"/>
        <v>0.14355622636566656</v>
      </c>
      <c r="L42" s="21"/>
      <c r="M42" s="22">
        <f t="shared" si="10"/>
        <v>2.5595301464010376E-2</v>
      </c>
      <c r="N42" s="22">
        <f t="shared" si="10"/>
        <v>1.5171195184448811E-2</v>
      </c>
      <c r="O42" s="22">
        <f t="shared" si="10"/>
        <v>7.8194620769456453E-3</v>
      </c>
      <c r="P42" s="22">
        <f t="shared" si="10"/>
        <v>1.4551770798925459E-2</v>
      </c>
      <c r="Q42" s="22">
        <f t="shared" si="10"/>
        <v>1.5104374198492053E-2</v>
      </c>
      <c r="R42" s="22">
        <f t="shared" si="10"/>
        <v>1.978394449053205E-2</v>
      </c>
      <c r="S42" s="22">
        <f t="shared" si="10"/>
        <v>2.3131511436886451E-2</v>
      </c>
      <c r="T42" s="22">
        <f t="shared" si="9"/>
        <v>1.8721514352158457E-2</v>
      </c>
    </row>
    <row r="43" spans="1:20" outlineLevel="2">
      <c r="A43" s="23" t="s">
        <v>24</v>
      </c>
      <c r="B43" s="24" t="s">
        <v>16</v>
      </c>
      <c r="C43" s="25">
        <v>39923</v>
      </c>
      <c r="D43" s="25">
        <v>162723</v>
      </c>
      <c r="E43" s="26">
        <v>181553</v>
      </c>
      <c r="F43" s="27">
        <v>189205</v>
      </c>
      <c r="G43" s="28">
        <v>236476.65306539508</v>
      </c>
      <c r="H43" s="28">
        <v>176475.11422790677</v>
      </c>
      <c r="I43" s="28">
        <v>176475.11422790677</v>
      </c>
      <c r="J43" s="27">
        <f t="shared" si="7"/>
        <v>1162830.8815212087</v>
      </c>
      <c r="K43" s="29">
        <f t="shared" si="8"/>
        <v>0.11094741567906541</v>
      </c>
      <c r="L43" s="21"/>
      <c r="M43" s="22">
        <f t="shared" si="10"/>
        <v>3.6450978669927774E-3</v>
      </c>
      <c r="N43" s="22">
        <f t="shared" si="10"/>
        <v>1.3636000254078113E-2</v>
      </c>
      <c r="O43" s="22">
        <f t="shared" si="10"/>
        <v>1.5556750224157456E-2</v>
      </c>
      <c r="P43" s="22">
        <f t="shared" si="10"/>
        <v>1.5886467488766834E-2</v>
      </c>
      <c r="Q43" s="22">
        <f t="shared" si="10"/>
        <v>1.813166058822116E-2</v>
      </c>
      <c r="R43" s="22">
        <f t="shared" si="10"/>
        <v>1.3206046081150495E-2</v>
      </c>
      <c r="S43" s="22">
        <f t="shared" si="10"/>
        <v>1.2865669031700869E-2</v>
      </c>
      <c r="T43" s="22">
        <f t="shared" si="9"/>
        <v>1.4468920558553222E-2</v>
      </c>
    </row>
    <row r="44" spans="1:20" outlineLevel="2">
      <c r="A44" s="23" t="s">
        <v>24</v>
      </c>
      <c r="B44" s="24" t="s">
        <v>17</v>
      </c>
      <c r="C44" s="25">
        <v>408519</v>
      </c>
      <c r="D44" s="25">
        <v>446783</v>
      </c>
      <c r="E44" s="26">
        <v>348973</v>
      </c>
      <c r="F44" s="27">
        <v>506608</v>
      </c>
      <c r="G44" s="28">
        <v>561312.09249323595</v>
      </c>
      <c r="H44" s="28">
        <v>530128.0873547229</v>
      </c>
      <c r="I44" s="28">
        <v>436576.07193918352</v>
      </c>
      <c r="J44" s="27">
        <f t="shared" si="7"/>
        <v>3238899.2517871424</v>
      </c>
      <c r="K44" s="29">
        <f t="shared" si="8"/>
        <v>0.30902817197333604</v>
      </c>
      <c r="L44" s="21"/>
      <c r="M44" s="22">
        <f t="shared" si="10"/>
        <v>3.7299094144378486E-2</v>
      </c>
      <c r="N44" s="22">
        <f t="shared" si="10"/>
        <v>3.7439901559815032E-2</v>
      </c>
      <c r="O44" s="22">
        <f t="shared" si="10"/>
        <v>2.9902484651726492E-2</v>
      </c>
      <c r="P44" s="22">
        <f t="shared" si="10"/>
        <v>4.2536991736736286E-2</v>
      </c>
      <c r="Q44" s="22">
        <f t="shared" si="10"/>
        <v>4.3038161328920167E-2</v>
      </c>
      <c r="R44" s="22">
        <f t="shared" si="10"/>
        <v>3.9670726272926039E-2</v>
      </c>
      <c r="S44" s="22">
        <f t="shared" si="10"/>
        <v>3.1827962108446385E-2</v>
      </c>
      <c r="T44" s="22">
        <f t="shared" si="9"/>
        <v>4.0301110605145983E-2</v>
      </c>
    </row>
    <row r="45" spans="1:20" outlineLevel="2">
      <c r="A45" s="23" t="s">
        <v>24</v>
      </c>
      <c r="B45" s="24" t="s">
        <v>18</v>
      </c>
      <c r="C45" s="25">
        <v>165433</v>
      </c>
      <c r="D45" s="25">
        <v>157837</v>
      </c>
      <c r="E45" s="26">
        <v>150029</v>
      </c>
      <c r="F45" s="27">
        <v>148780</v>
      </c>
      <c r="G45" s="28">
        <v>146545.96221493019</v>
      </c>
      <c r="H45" s="28">
        <v>143235.29137218709</v>
      </c>
      <c r="I45" s="28">
        <v>135492.84318990671</v>
      </c>
      <c r="J45" s="27">
        <f t="shared" si="7"/>
        <v>1047353.096777024</v>
      </c>
      <c r="K45" s="29">
        <f t="shared" si="8"/>
        <v>9.9929509301355371E-2</v>
      </c>
      <c r="L45" s="21"/>
      <c r="M45" s="22">
        <f t="shared" si="10"/>
        <v>1.510456316985738E-2</v>
      </c>
      <c r="N45" s="22">
        <f t="shared" si="10"/>
        <v>1.3226559073412653E-2</v>
      </c>
      <c r="O45" s="22">
        <f t="shared" si="10"/>
        <v>1.2855550056347838E-2</v>
      </c>
      <c r="P45" s="22">
        <f t="shared" si="10"/>
        <v>1.249221021103422E-2</v>
      </c>
      <c r="Q45" s="22">
        <f t="shared" si="10"/>
        <v>1.1236295900723014E-2</v>
      </c>
      <c r="R45" s="22">
        <f t="shared" si="10"/>
        <v>1.0718632293192748E-2</v>
      </c>
      <c r="S45" s="22">
        <f t="shared" si="10"/>
        <v>9.8779144259073335E-3</v>
      </c>
      <c r="T45" s="22">
        <f t="shared" si="9"/>
        <v>1.303204876550664E-2</v>
      </c>
    </row>
    <row r="46" spans="1:20" outlineLevel="2">
      <c r="A46" s="23" t="s">
        <v>24</v>
      </c>
      <c r="B46" s="24" t="s">
        <v>19</v>
      </c>
      <c r="C46" s="25">
        <v>117803</v>
      </c>
      <c r="D46" s="25">
        <v>50451</v>
      </c>
      <c r="E46" s="26"/>
      <c r="F46" s="27"/>
      <c r="G46" s="28"/>
      <c r="H46" s="28"/>
      <c r="I46" s="28"/>
      <c r="J46" s="27">
        <f t="shared" si="7"/>
        <v>168254</v>
      </c>
      <c r="K46" s="29">
        <f t="shared" si="8"/>
        <v>1.6053363196929338E-2</v>
      </c>
      <c r="L46" s="21"/>
      <c r="M46" s="22">
        <f t="shared" si="10"/>
        <v>1.0755791499269848E-2</v>
      </c>
      <c r="N46" s="22">
        <f t="shared" si="10"/>
        <v>4.2277357768631041E-3</v>
      </c>
      <c r="O46" s="22">
        <f t="shared" si="10"/>
        <v>0</v>
      </c>
      <c r="P46" s="22">
        <f t="shared" si="10"/>
        <v>0</v>
      </c>
      <c r="Q46" s="22">
        <f t="shared" si="10"/>
        <v>0</v>
      </c>
      <c r="R46" s="22">
        <f t="shared" si="10"/>
        <v>0</v>
      </c>
      <c r="S46" s="22">
        <f t="shared" si="10"/>
        <v>0</v>
      </c>
      <c r="T46" s="22">
        <f t="shared" si="9"/>
        <v>2.0935578839066226E-3</v>
      </c>
    </row>
    <row r="47" spans="1:20" outlineLevel="2">
      <c r="A47" s="23" t="s">
        <v>24</v>
      </c>
      <c r="B47" s="24" t="s">
        <v>20</v>
      </c>
      <c r="C47" s="25">
        <v>0</v>
      </c>
      <c r="D47" s="25">
        <v>47404</v>
      </c>
      <c r="E47" s="26">
        <v>126908</v>
      </c>
      <c r="F47" s="27">
        <v>158092</v>
      </c>
      <c r="G47" s="28">
        <v>197510.77418911117</v>
      </c>
      <c r="H47" s="28">
        <v>208249.6564627676</v>
      </c>
      <c r="I47" s="28">
        <v>230981.98861009663</v>
      </c>
      <c r="J47" s="27">
        <f t="shared" si="7"/>
        <v>969146.41926197545</v>
      </c>
      <c r="K47" s="29">
        <f t="shared" si="8"/>
        <v>9.2467694434700196E-2</v>
      </c>
      <c r="L47" s="21"/>
      <c r="M47" s="22">
        <f t="shared" si="10"/>
        <v>0</v>
      </c>
      <c r="N47" s="22">
        <f t="shared" si="10"/>
        <v>3.972400681184091E-3</v>
      </c>
      <c r="O47" s="22">
        <f t="shared" si="10"/>
        <v>1.0874378597144494E-2</v>
      </c>
      <c r="P47" s="22">
        <f t="shared" si="10"/>
        <v>1.3274085876346431E-2</v>
      </c>
      <c r="Q47" s="22">
        <f t="shared" si="10"/>
        <v>1.5143982603320312E-2</v>
      </c>
      <c r="R47" s="22">
        <f t="shared" si="10"/>
        <v>1.5583809488738526E-2</v>
      </c>
      <c r="S47" s="22">
        <f t="shared" si="10"/>
        <v>1.6839415748465168E-2</v>
      </c>
      <c r="T47" s="22">
        <f t="shared" si="9"/>
        <v>1.2058935458923899E-2</v>
      </c>
    </row>
    <row r="48" spans="1:20" s="39" customFormat="1" outlineLevel="1">
      <c r="A48" s="32" t="s">
        <v>25</v>
      </c>
      <c r="B48" s="33"/>
      <c r="C48" s="34">
        <f t="shared" ref="C48:J48" si="11">SUBTOTAL(9,C35:C47)</f>
        <v>1227963</v>
      </c>
      <c r="D48" s="34">
        <f t="shared" si="11"/>
        <v>1284325</v>
      </c>
      <c r="E48" s="49">
        <f t="shared" si="11"/>
        <v>1162171</v>
      </c>
      <c r="F48" s="50">
        <f t="shared" si="11"/>
        <v>1701173</v>
      </c>
      <c r="G48" s="35">
        <f t="shared" si="11"/>
        <v>1732645.1361520044</v>
      </c>
      <c r="H48" s="35">
        <f>SUBTOTAL(9,H35:H47)</f>
        <v>1703387.7086944212</v>
      </c>
      <c r="I48" s="35">
        <f>SUBTOTAL(9,I35:I47)</f>
        <v>1669254.1959800702</v>
      </c>
      <c r="J48" s="34">
        <f t="shared" si="11"/>
        <v>10480919.040826496</v>
      </c>
      <c r="K48" s="36">
        <f>J48/$J$65</f>
        <v>0.1304124162784204</v>
      </c>
      <c r="L48" s="37"/>
      <c r="M48" s="38">
        <f t="shared" si="10"/>
        <v>0.1121169579451958</v>
      </c>
      <c r="N48" s="38">
        <f t="shared" si="10"/>
        <v>0.10762495791202763</v>
      </c>
      <c r="O48" s="38">
        <f t="shared" si="10"/>
        <v>9.9583063704589261E-2</v>
      </c>
      <c r="P48" s="38">
        <f t="shared" si="10"/>
        <v>0.14283781907067963</v>
      </c>
      <c r="Q48" s="38">
        <f t="shared" si="10"/>
        <v>0.1328491972518433</v>
      </c>
      <c r="R48" s="38">
        <f t="shared" si="10"/>
        <v>0.12746849137059035</v>
      </c>
      <c r="S48" s="38">
        <f t="shared" si="10"/>
        <v>0.12169462028239571</v>
      </c>
      <c r="T48" s="38">
        <f t="shared" si="9"/>
        <v>0.1304124162784204</v>
      </c>
    </row>
    <row r="49" spans="1:20" outlineLevel="2">
      <c r="A49" s="23" t="s">
        <v>26</v>
      </c>
      <c r="B49" s="24" t="s">
        <v>7</v>
      </c>
      <c r="C49" s="25">
        <v>163099</v>
      </c>
      <c r="D49" s="25">
        <v>110895</v>
      </c>
      <c r="E49" s="26">
        <v>50485</v>
      </c>
      <c r="F49" s="27">
        <v>11084</v>
      </c>
      <c r="G49" s="28"/>
      <c r="H49" s="28"/>
      <c r="I49" s="28"/>
      <c r="J49" s="27">
        <f t="shared" ref="J49:J61" si="12">SUM(C49:I49)</f>
        <v>335563</v>
      </c>
      <c r="K49" s="29">
        <f t="shared" ref="K49:K61" si="13">J49/$J$63</f>
        <v>1.3736945883149417E-2</v>
      </c>
      <c r="L49" s="21"/>
      <c r="M49" s="22">
        <f t="shared" si="10"/>
        <v>1.4891461488581895E-2</v>
      </c>
      <c r="N49" s="22">
        <f t="shared" si="10"/>
        <v>9.2928734608874741E-3</v>
      </c>
      <c r="O49" s="22">
        <f t="shared" si="10"/>
        <v>4.3259132873959072E-3</v>
      </c>
      <c r="P49" s="22">
        <f t="shared" si="10"/>
        <v>9.3066042464782432E-4</v>
      </c>
      <c r="Q49" s="22">
        <f t="shared" si="10"/>
        <v>0</v>
      </c>
      <c r="R49" s="22">
        <f t="shared" si="10"/>
        <v>0</v>
      </c>
      <c r="S49" s="22">
        <f t="shared" si="10"/>
        <v>0</v>
      </c>
      <c r="T49" s="22">
        <f t="shared" si="9"/>
        <v>4.1753572824263195E-3</v>
      </c>
    </row>
    <row r="50" spans="1:20" outlineLevel="2">
      <c r="A50" s="23" t="s">
        <v>26</v>
      </c>
      <c r="B50" s="24" t="s">
        <v>8</v>
      </c>
      <c r="C50" s="25">
        <v>1028346</v>
      </c>
      <c r="D50" s="25">
        <v>1182792</v>
      </c>
      <c r="E50" s="26">
        <v>1406678</v>
      </c>
      <c r="F50" s="27">
        <v>1537193</v>
      </c>
      <c r="G50" s="28">
        <v>1774352.2444897331</v>
      </c>
      <c r="H50" s="28">
        <v>1776191.2854748543</v>
      </c>
      <c r="I50" s="28">
        <v>1766197.7990581496</v>
      </c>
      <c r="J50" s="27">
        <f t="shared" si="12"/>
        <v>10471750.329022735</v>
      </c>
      <c r="K50" s="29">
        <f t="shared" si="13"/>
        <v>0.42868214782809011</v>
      </c>
      <c r="L50" s="21"/>
      <c r="M50" s="22">
        <f t="shared" si="10"/>
        <v>9.3891286003821225E-2</v>
      </c>
      <c r="N50" s="22">
        <f t="shared" si="10"/>
        <v>9.9116609284007548E-2</v>
      </c>
      <c r="O50" s="22">
        <f t="shared" si="10"/>
        <v>0.12053415967688423</v>
      </c>
      <c r="P50" s="22">
        <f t="shared" si="10"/>
        <v>0.12906935133035574</v>
      </c>
      <c r="Q50" s="22">
        <f t="shared" si="10"/>
        <v>0.13604705684048837</v>
      </c>
      <c r="R50" s="22">
        <f t="shared" si="10"/>
        <v>0.13291655351828402</v>
      </c>
      <c r="S50" s="22">
        <f t="shared" si="10"/>
        <v>0.12876215678690484</v>
      </c>
      <c r="T50" s="22">
        <f t="shared" si="9"/>
        <v>0.13029833144904321</v>
      </c>
    </row>
    <row r="51" spans="1:20" outlineLevel="2">
      <c r="A51" s="23" t="s">
        <v>26</v>
      </c>
      <c r="B51" s="24" t="s">
        <v>9</v>
      </c>
      <c r="C51" s="25">
        <v>16282</v>
      </c>
      <c r="D51" s="25">
        <v>2500</v>
      </c>
      <c r="E51" s="26"/>
      <c r="F51" s="27"/>
      <c r="G51" s="28"/>
      <c r="H51" s="28"/>
      <c r="I51" s="28"/>
      <c r="J51" s="27">
        <f t="shared" si="12"/>
        <v>18782</v>
      </c>
      <c r="K51" s="29">
        <f t="shared" si="13"/>
        <v>7.6887892162518618E-4</v>
      </c>
      <c r="L51" s="21"/>
      <c r="M51" s="22">
        <f t="shared" si="10"/>
        <v>1.486598789429061E-3</v>
      </c>
      <c r="N51" s="22">
        <f t="shared" si="10"/>
        <v>2.094971247776607E-4</v>
      </c>
      <c r="O51" s="22">
        <f t="shared" si="10"/>
        <v>0</v>
      </c>
      <c r="P51" s="22">
        <f t="shared" si="10"/>
        <v>0</v>
      </c>
      <c r="Q51" s="22">
        <f t="shared" si="10"/>
        <v>0</v>
      </c>
      <c r="R51" s="22">
        <f t="shared" si="10"/>
        <v>0</v>
      </c>
      <c r="S51" s="22">
        <f t="shared" si="10"/>
        <v>0</v>
      </c>
      <c r="T51" s="22">
        <f t="shared" si="9"/>
        <v>2.3370145242035365E-4</v>
      </c>
    </row>
    <row r="52" spans="1:20" outlineLevel="2">
      <c r="A52" s="23" t="s">
        <v>26</v>
      </c>
      <c r="B52" s="24" t="s">
        <v>10</v>
      </c>
      <c r="C52" s="25">
        <v>2176</v>
      </c>
      <c r="D52" s="25">
        <v>53797</v>
      </c>
      <c r="E52" s="26">
        <v>133116</v>
      </c>
      <c r="F52" s="27">
        <v>160619</v>
      </c>
      <c r="G52" s="28">
        <v>162035.71738669064</v>
      </c>
      <c r="H52" s="28">
        <v>149371.85749070637</v>
      </c>
      <c r="I52" s="28">
        <v>145415.124506222</v>
      </c>
      <c r="J52" s="27">
        <f t="shared" si="12"/>
        <v>806530.69938361901</v>
      </c>
      <c r="K52" s="29">
        <f t="shared" si="13"/>
        <v>3.301695529760857E-2</v>
      </c>
      <c r="L52" s="21"/>
      <c r="M52" s="22">
        <f t="shared" si="10"/>
        <v>1.9867577483095668E-4</v>
      </c>
      <c r="N52" s="22">
        <f t="shared" si="10"/>
        <v>4.5081267286655249E-3</v>
      </c>
      <c r="O52" s="22">
        <f t="shared" si="10"/>
        <v>1.1406324119342252E-2</v>
      </c>
      <c r="P52" s="22">
        <f t="shared" si="10"/>
        <v>1.3486263690590842E-2</v>
      </c>
      <c r="Q52" s="22">
        <f t="shared" si="10"/>
        <v>1.2423960643640939E-2</v>
      </c>
      <c r="R52" s="22">
        <f t="shared" si="10"/>
        <v>1.1177845906940773E-2</v>
      </c>
      <c r="S52" s="22">
        <f t="shared" si="10"/>
        <v>1.0601284335674218E-2</v>
      </c>
      <c r="T52" s="22">
        <f t="shared" si="9"/>
        <v>1.0035533801914354E-2</v>
      </c>
    </row>
    <row r="53" spans="1:20" outlineLevel="2">
      <c r="A53" s="23" t="s">
        <v>26</v>
      </c>
      <c r="B53" s="24" t="s">
        <v>11</v>
      </c>
      <c r="C53" s="25">
        <v>22588</v>
      </c>
      <c r="D53" s="25">
        <v>20328</v>
      </c>
      <c r="E53" s="26"/>
      <c r="F53" s="27"/>
      <c r="G53" s="28"/>
      <c r="H53" s="28"/>
      <c r="I53" s="28"/>
      <c r="J53" s="27">
        <f t="shared" si="12"/>
        <v>42916</v>
      </c>
      <c r="K53" s="29">
        <f t="shared" si="13"/>
        <v>1.7568527207148593E-3</v>
      </c>
      <c r="L53" s="21"/>
      <c r="M53" s="22">
        <f t="shared" si="10"/>
        <v>2.0623568023353167E-3</v>
      </c>
      <c r="N53" s="22">
        <f t="shared" si="10"/>
        <v>1.7034630209921146E-3</v>
      </c>
      <c r="O53" s="22">
        <f t="shared" si="10"/>
        <v>0</v>
      </c>
      <c r="P53" s="22">
        <f t="shared" si="10"/>
        <v>0</v>
      </c>
      <c r="Q53" s="22">
        <f t="shared" si="10"/>
        <v>0</v>
      </c>
      <c r="R53" s="22">
        <f t="shared" si="10"/>
        <v>0</v>
      </c>
      <c r="S53" s="22">
        <f t="shared" si="10"/>
        <v>0</v>
      </c>
      <c r="T53" s="22">
        <f t="shared" si="9"/>
        <v>5.3399699350824715E-4</v>
      </c>
    </row>
    <row r="54" spans="1:20" outlineLevel="2">
      <c r="A54" s="23" t="s">
        <v>26</v>
      </c>
      <c r="B54" s="24" t="s">
        <v>12</v>
      </c>
      <c r="C54" s="25">
        <v>6551</v>
      </c>
      <c r="D54" s="25">
        <v>4226</v>
      </c>
      <c r="E54" s="26">
        <v>6578</v>
      </c>
      <c r="F54" s="27">
        <v>5230</v>
      </c>
      <c r="G54" s="28">
        <v>5774.5916400495535</v>
      </c>
      <c r="H54" s="28">
        <v>5953.3715669860721</v>
      </c>
      <c r="I54" s="28">
        <v>5953.3715669860721</v>
      </c>
      <c r="J54" s="27">
        <f t="shared" si="12"/>
        <v>40266.3347740217</v>
      </c>
      <c r="K54" s="29">
        <f t="shared" si="13"/>
        <v>1.6483833488898168E-3</v>
      </c>
      <c r="L54" s="21"/>
      <c r="M54" s="22">
        <f t="shared" si="10"/>
        <v>5.9812729821580757E-4</v>
      </c>
      <c r="N54" s="22">
        <f t="shared" si="10"/>
        <v>3.5413393972415767E-4</v>
      </c>
      <c r="O54" s="22">
        <f t="shared" si="10"/>
        <v>5.6364974951946673E-4</v>
      </c>
      <c r="P54" s="22">
        <f t="shared" si="10"/>
        <v>4.3913334724901852E-4</v>
      </c>
      <c r="Q54" s="22">
        <f t="shared" si="10"/>
        <v>4.427622528301067E-4</v>
      </c>
      <c r="R54" s="22">
        <f t="shared" si="10"/>
        <v>4.4550473643720467E-4</v>
      </c>
      <c r="S54" s="22">
        <f t="shared" si="10"/>
        <v>4.3402214832775004E-4</v>
      </c>
      <c r="T54" s="22">
        <f t="shared" si="9"/>
        <v>5.0102762859828901E-4</v>
      </c>
    </row>
    <row r="55" spans="1:20" outlineLevel="2">
      <c r="A55" s="23" t="s">
        <v>26</v>
      </c>
      <c r="B55" s="24" t="s">
        <v>13</v>
      </c>
      <c r="C55" s="25">
        <v>476474</v>
      </c>
      <c r="D55" s="25">
        <v>550504</v>
      </c>
      <c r="E55" s="26">
        <v>563508</v>
      </c>
      <c r="F55" s="27">
        <v>382625</v>
      </c>
      <c r="G55" s="28">
        <v>181008.71444315609</v>
      </c>
      <c r="H55" s="28">
        <v>92453.936811338615</v>
      </c>
      <c r="I55" s="28">
        <v>1925</v>
      </c>
      <c r="J55" s="27">
        <f t="shared" si="12"/>
        <v>2248498.6512544947</v>
      </c>
      <c r="K55" s="29">
        <f t="shared" si="13"/>
        <v>9.2046811748069501E-2</v>
      </c>
      <c r="L55" s="21"/>
      <c r="M55" s="22">
        <f t="shared" si="10"/>
        <v>4.3503603463605357E-2</v>
      </c>
      <c r="N55" s="22">
        <f t="shared" si="10"/>
        <v>4.6131602071440528E-2</v>
      </c>
      <c r="O55" s="22">
        <f t="shared" si="10"/>
        <v>4.8285366836761275E-2</v>
      </c>
      <c r="P55" s="22">
        <f t="shared" si="10"/>
        <v>3.2126844548978149E-2</v>
      </c>
      <c r="Q55" s="22">
        <f t="shared" si="10"/>
        <v>1.3878700206763975E-2</v>
      </c>
      <c r="R55" s="22">
        <f t="shared" si="10"/>
        <v>6.918544607584334E-3</v>
      </c>
      <c r="S55" s="22">
        <f t="shared" si="10"/>
        <v>1.4033940702845997E-4</v>
      </c>
      <c r="T55" s="22">
        <f t="shared" si="9"/>
        <v>2.7977712733648262E-2</v>
      </c>
    </row>
    <row r="56" spans="1:20" outlineLevel="2">
      <c r="A56" s="23" t="s">
        <v>26</v>
      </c>
      <c r="B56" s="24" t="s">
        <v>14</v>
      </c>
      <c r="C56" s="25">
        <v>1734</v>
      </c>
      <c r="D56" s="25">
        <v>3302</v>
      </c>
      <c r="E56" s="26"/>
      <c r="F56" s="27"/>
      <c r="G56" s="28"/>
      <c r="H56" s="28"/>
      <c r="I56" s="28"/>
      <c r="J56" s="27">
        <f t="shared" si="12"/>
        <v>5036</v>
      </c>
      <c r="K56" s="29">
        <f t="shared" si="13"/>
        <v>2.0615878230776475E-4</v>
      </c>
      <c r="L56" s="21"/>
      <c r="M56" s="22">
        <f t="shared" si="10"/>
        <v>1.5831975806841861E-4</v>
      </c>
      <c r="N56" s="22">
        <f t="shared" si="10"/>
        <v>2.7670380240633424E-4</v>
      </c>
      <c r="O56" s="22">
        <f t="shared" si="10"/>
        <v>0</v>
      </c>
      <c r="P56" s="22">
        <f t="shared" si="10"/>
        <v>0</v>
      </c>
      <c r="Q56" s="22">
        <f t="shared" si="10"/>
        <v>0</v>
      </c>
      <c r="R56" s="22">
        <f t="shared" si="10"/>
        <v>0</v>
      </c>
      <c r="S56" s="22">
        <f t="shared" si="10"/>
        <v>0</v>
      </c>
      <c r="T56" s="22">
        <f t="shared" si="9"/>
        <v>6.2662150696885367E-5</v>
      </c>
    </row>
    <row r="57" spans="1:20" outlineLevel="2">
      <c r="A57" s="23" t="s">
        <v>26</v>
      </c>
      <c r="B57" s="24" t="s">
        <v>15</v>
      </c>
      <c r="C57" s="25">
        <v>1320902</v>
      </c>
      <c r="D57" s="25">
        <v>1206241</v>
      </c>
      <c r="E57" s="26">
        <v>484615</v>
      </c>
      <c r="F57" s="27">
        <v>476805</v>
      </c>
      <c r="G57" s="28">
        <v>946670.12220164656</v>
      </c>
      <c r="H57" s="28">
        <v>1270482.8093728723</v>
      </c>
      <c r="I57" s="28">
        <v>1524756.0054557186</v>
      </c>
      <c r="J57" s="27">
        <f t="shared" si="12"/>
        <v>7230471.9370302372</v>
      </c>
      <c r="K57" s="29">
        <f t="shared" si="13"/>
        <v>0.29599390191592906</v>
      </c>
      <c r="L57" s="21"/>
      <c r="M57" s="22">
        <f t="shared" si="10"/>
        <v>0.12060258654676487</v>
      </c>
      <c r="N57" s="22">
        <f t="shared" si="10"/>
        <v>0.10108160851557209</v>
      </c>
      <c r="O57" s="22">
        <f t="shared" si="10"/>
        <v>4.1525254387865064E-2</v>
      </c>
      <c r="P57" s="22">
        <f t="shared" si="10"/>
        <v>4.003460337190598E-2</v>
      </c>
      <c r="Q57" s="22">
        <f t="shared" si="10"/>
        <v>7.2585183874466414E-2</v>
      </c>
      <c r="R57" s="22">
        <f t="shared" si="10"/>
        <v>9.5073203943190909E-2</v>
      </c>
      <c r="S57" s="22">
        <f t="shared" si="10"/>
        <v>0.11116018372402016</v>
      </c>
      <c r="T57" s="22">
        <f t="shared" si="9"/>
        <v>8.9967617578989148E-2</v>
      </c>
    </row>
    <row r="58" spans="1:20" outlineLevel="2">
      <c r="A58" s="23" t="s">
        <v>26</v>
      </c>
      <c r="B58" s="24" t="s">
        <v>16</v>
      </c>
      <c r="C58" s="25">
        <v>46941</v>
      </c>
      <c r="D58" s="25">
        <v>117424</v>
      </c>
      <c r="E58" s="26">
        <v>147111</v>
      </c>
      <c r="F58" s="27">
        <v>165078</v>
      </c>
      <c r="G58" s="28">
        <v>196534.89498665213</v>
      </c>
      <c r="H58" s="28">
        <v>146667.83207959114</v>
      </c>
      <c r="I58" s="28">
        <v>146667.83207959114</v>
      </c>
      <c r="J58" s="27">
        <f t="shared" si="12"/>
        <v>966424.5591458343</v>
      </c>
      <c r="K58" s="29">
        <f t="shared" si="13"/>
        <v>3.9562531831974494E-2</v>
      </c>
      <c r="L58" s="21"/>
      <c r="M58" s="22">
        <f t="shared" si="10"/>
        <v>4.2858637621047508E-3</v>
      </c>
      <c r="N58" s="22">
        <f t="shared" si="10"/>
        <v>9.8399961519568119E-3</v>
      </c>
      <c r="O58" s="22">
        <f t="shared" si="10"/>
        <v>1.2605515096010683E-2</v>
      </c>
      <c r="P58" s="22">
        <f t="shared" si="10"/>
        <v>1.3860660553952863E-2</v>
      </c>
      <c r="Q58" s="22">
        <f t="shared" si="10"/>
        <v>1.5069157836288457E-2</v>
      </c>
      <c r="R58" s="22">
        <f t="shared" si="10"/>
        <v>1.0975497352924975E-2</v>
      </c>
      <c r="S58" s="22">
        <f t="shared" si="10"/>
        <v>1.06926112125712E-2</v>
      </c>
      <c r="T58" s="22">
        <f t="shared" si="9"/>
        <v>1.2025067784425591E-2</v>
      </c>
    </row>
    <row r="59" spans="1:20" outlineLevel="2">
      <c r="A59" s="23" t="s">
        <v>26</v>
      </c>
      <c r="B59" s="24" t="s">
        <v>17</v>
      </c>
      <c r="C59" s="25">
        <v>186235</v>
      </c>
      <c r="D59" s="25">
        <v>218992</v>
      </c>
      <c r="E59" s="26">
        <v>193353</v>
      </c>
      <c r="F59" s="27">
        <v>274503</v>
      </c>
      <c r="G59" s="28">
        <v>286443.92728799803</v>
      </c>
      <c r="H59" s="28">
        <v>270530.37577199814</v>
      </c>
      <c r="I59" s="28">
        <v>222789.72122399847</v>
      </c>
      <c r="J59" s="27">
        <f t="shared" si="12"/>
        <v>1652847.0242839949</v>
      </c>
      <c r="K59" s="29">
        <f t="shared" si="13"/>
        <v>6.7662615144440205E-2</v>
      </c>
      <c r="L59" s="21"/>
      <c r="M59" s="22">
        <f t="shared" si="10"/>
        <v>1.700385244744633E-2</v>
      </c>
      <c r="N59" s="22">
        <f t="shared" si="10"/>
        <v>1.8351277739723788E-2</v>
      </c>
      <c r="O59" s="22">
        <f t="shared" si="10"/>
        <v>1.6567858014417368E-2</v>
      </c>
      <c r="P59" s="22">
        <f t="shared" si="10"/>
        <v>2.3048455300171574E-2</v>
      </c>
      <c r="Q59" s="22">
        <f t="shared" si="10"/>
        <v>2.1962861871640319E-2</v>
      </c>
      <c r="R59" s="22">
        <f t="shared" si="10"/>
        <v>2.0244421568596498E-2</v>
      </c>
      <c r="S59" s="22">
        <f t="shared" si="10"/>
        <v>1.6242170061616542E-2</v>
      </c>
      <c r="T59" s="22">
        <f t="shared" si="9"/>
        <v>2.0566113843245082E-2</v>
      </c>
    </row>
    <row r="60" spans="1:20" outlineLevel="2">
      <c r="A60" s="23" t="s">
        <v>26</v>
      </c>
      <c r="B60" s="24" t="s">
        <v>18</v>
      </c>
      <c r="C60" s="25">
        <v>137435</v>
      </c>
      <c r="D60" s="25">
        <v>128723</v>
      </c>
      <c r="E60" s="26">
        <v>123625</v>
      </c>
      <c r="F60" s="27">
        <v>115265</v>
      </c>
      <c r="G60" s="28">
        <v>118976.44049184439</v>
      </c>
      <c r="H60" s="28">
        <v>116288.60231086463</v>
      </c>
      <c r="I60" s="28">
        <v>110002.73191568276</v>
      </c>
      <c r="J60" s="27">
        <f t="shared" si="12"/>
        <v>850315.77471839183</v>
      </c>
      <c r="K60" s="29">
        <f t="shared" si="13"/>
        <v>3.4809385363984764E-2</v>
      </c>
      <c r="L60" s="21"/>
      <c r="M60" s="22">
        <f t="shared" si="10"/>
        <v>1.2548256026605024E-2</v>
      </c>
      <c r="N60" s="22">
        <f t="shared" si="10"/>
        <v>1.0786839357101927E-2</v>
      </c>
      <c r="O60" s="22">
        <f t="shared" si="10"/>
        <v>1.0593067844989978E-2</v>
      </c>
      <c r="P60" s="22">
        <f t="shared" si="10"/>
        <v>9.6781463232615897E-3</v>
      </c>
      <c r="Q60" s="22">
        <f t="shared" si="10"/>
        <v>9.1224245989148592E-3</v>
      </c>
      <c r="R60" s="22">
        <f t="shared" si="10"/>
        <v>8.7021484448316245E-3</v>
      </c>
      <c r="S60" s="22">
        <f t="shared" si="10"/>
        <v>8.0195938537961382E-3</v>
      </c>
      <c r="T60" s="22">
        <f t="shared" si="9"/>
        <v>1.0580344562220552E-2</v>
      </c>
    </row>
    <row r="61" spans="1:20" outlineLevel="2">
      <c r="A61" s="23" t="s">
        <v>26</v>
      </c>
      <c r="B61" s="24" t="s">
        <v>19</v>
      </c>
      <c r="C61" s="25">
        <v>66419</v>
      </c>
      <c r="D61" s="25">
        <v>27515</v>
      </c>
      <c r="E61" s="26"/>
      <c r="F61" s="27"/>
      <c r="G61" s="28"/>
      <c r="H61" s="28"/>
      <c r="I61" s="28"/>
      <c r="J61" s="27">
        <f t="shared" si="12"/>
        <v>93934</v>
      </c>
      <c r="K61" s="29">
        <f t="shared" si="13"/>
        <v>3.8453770963656816E-3</v>
      </c>
      <c r="L61" s="21"/>
      <c r="M61" s="22">
        <f t="shared" si="10"/>
        <v>6.0642675958167795E-3</v>
      </c>
      <c r="N61" s="22">
        <f t="shared" si="10"/>
        <v>2.3057253553029336E-3</v>
      </c>
      <c r="O61" s="22">
        <f t="shared" si="10"/>
        <v>0</v>
      </c>
      <c r="P61" s="22">
        <f t="shared" si="10"/>
        <v>0</v>
      </c>
      <c r="Q61" s="22">
        <f t="shared" si="10"/>
        <v>0</v>
      </c>
      <c r="R61" s="22">
        <f t="shared" si="10"/>
        <v>0</v>
      </c>
      <c r="S61" s="22">
        <f t="shared" si="10"/>
        <v>0</v>
      </c>
      <c r="T61" s="22">
        <f t="shared" si="9"/>
        <v>1.1688058903020712E-3</v>
      </c>
    </row>
    <row r="62" spans="1:20" s="47" customFormat="1" outlineLevel="1">
      <c r="A62" s="40" t="s">
        <v>26</v>
      </c>
      <c r="B62" s="41" t="s">
        <v>20</v>
      </c>
      <c r="C62" s="42">
        <v>0</v>
      </c>
      <c r="D62" s="42">
        <v>251178</v>
      </c>
      <c r="E62" s="26">
        <v>629598</v>
      </c>
      <c r="F62" s="26">
        <v>860530</v>
      </c>
      <c r="G62" s="43">
        <v>1034664.7337581508</v>
      </c>
      <c r="H62" s="43">
        <v>1090920.6155658653</v>
      </c>
      <c r="I62" s="43">
        <v>1210004.4604117065</v>
      </c>
      <c r="J62" s="42">
        <f>SUBTOTAL(9,J48:J60)</f>
        <v>24669402.309613328</v>
      </c>
      <c r="K62" s="44">
        <f>J62/$J$65</f>
        <v>0.30695746726113626</v>
      </c>
      <c r="L62" s="45"/>
      <c r="M62" s="46">
        <f t="shared" si="10"/>
        <v>0</v>
      </c>
      <c r="N62" s="46">
        <f t="shared" si="10"/>
        <v>2.1048427522961304E-2</v>
      </c>
      <c r="O62" s="46">
        <f t="shared" si="10"/>
        <v>5.3948427333225482E-2</v>
      </c>
      <c r="P62" s="46">
        <f t="shared" si="10"/>
        <v>7.2253808663135355E-2</v>
      </c>
      <c r="Q62" s="46">
        <f t="shared" si="10"/>
        <v>7.9332101211349079E-2</v>
      </c>
      <c r="R62" s="46">
        <f t="shared" si="10"/>
        <v>8.1636144467567534E-2</v>
      </c>
      <c r="S62" s="46">
        <f t="shared" si="10"/>
        <v>8.8213666740763919E-2</v>
      </c>
      <c r="T62" s="46">
        <f t="shared" si="9"/>
        <v>0.30695746726113626</v>
      </c>
    </row>
    <row r="63" spans="1:20" s="39" customFormat="1" ht="16.5" outlineLevel="1" thickBot="1">
      <c r="A63" s="51" t="s">
        <v>27</v>
      </c>
      <c r="B63" s="52"/>
      <c r="C63" s="53">
        <f t="shared" ref="C63:J63" si="14">SUBTOTAL(9,C50:C62)</f>
        <v>3312083</v>
      </c>
      <c r="D63" s="53">
        <f t="shared" si="14"/>
        <v>3767522</v>
      </c>
      <c r="E63" s="53">
        <f t="shared" si="14"/>
        <v>3688182</v>
      </c>
      <c r="F63" s="53">
        <f t="shared" si="14"/>
        <v>3977848</v>
      </c>
      <c r="G63" s="54">
        <f t="shared" si="14"/>
        <v>4706461.3866859218</v>
      </c>
      <c r="H63" s="54">
        <f t="shared" si="14"/>
        <v>4918860.6864450769</v>
      </c>
      <c r="I63" s="54">
        <f t="shared" si="14"/>
        <v>5133712.0462180544</v>
      </c>
      <c r="J63" s="53">
        <f t="shared" si="14"/>
        <v>24427773.309613328</v>
      </c>
      <c r="K63" s="55">
        <f>J63/$J$65</f>
        <v>0.30395091586901202</v>
      </c>
      <c r="L63" s="37"/>
      <c r="M63" s="38">
        <f t="shared" si="10"/>
        <v>0.3024037942690439</v>
      </c>
      <c r="N63" s="38">
        <f t="shared" si="10"/>
        <v>0.31571401061463272</v>
      </c>
      <c r="O63" s="38">
        <f t="shared" si="10"/>
        <v>0.31602962305901577</v>
      </c>
      <c r="P63" s="38">
        <f t="shared" si="10"/>
        <v>0.33399726712960109</v>
      </c>
      <c r="Q63" s="22">
        <f t="shared" si="10"/>
        <v>0.36086420933638252</v>
      </c>
      <c r="R63" s="22">
        <f t="shared" si="10"/>
        <v>0.36808986454635789</v>
      </c>
      <c r="S63" s="22">
        <f t="shared" si="10"/>
        <v>0.37426602827070315</v>
      </c>
      <c r="T63" s="38">
        <f t="shared" si="9"/>
        <v>0.30395091586901202</v>
      </c>
    </row>
    <row r="64" spans="1:20" outlineLevel="1">
      <c r="C64" s="56"/>
      <c r="D64" s="56"/>
      <c r="E64" s="56"/>
      <c r="F64" s="56"/>
      <c r="J64" s="57"/>
      <c r="K64" s="58"/>
      <c r="L64" s="58"/>
      <c r="M64" s="59"/>
      <c r="N64" s="59"/>
      <c r="O64" s="59"/>
      <c r="P64" s="59"/>
      <c r="Q64" s="59"/>
      <c r="R64" s="59"/>
      <c r="S64" s="59"/>
      <c r="T64" s="59"/>
    </row>
    <row r="65" spans="1:32" s="39" customFormat="1" outlineLevel="1">
      <c r="A65" s="60" t="s">
        <v>28</v>
      </c>
      <c r="B65" s="33"/>
      <c r="C65" s="61">
        <f t="shared" ref="C65:J65" si="15">C63+C48+C34+C19</f>
        <v>10952518</v>
      </c>
      <c r="D65" s="61">
        <f t="shared" si="15"/>
        <v>11933338</v>
      </c>
      <c r="E65" s="61">
        <f t="shared" si="15"/>
        <v>11670368</v>
      </c>
      <c r="F65" s="61">
        <f t="shared" si="15"/>
        <v>11909822</v>
      </c>
      <c r="G65" s="62">
        <f t="shared" si="15"/>
        <v>13042195</v>
      </c>
      <c r="H65" s="62">
        <f t="shared" si="15"/>
        <v>13363206</v>
      </c>
      <c r="I65" s="62">
        <f t="shared" si="15"/>
        <v>13716746</v>
      </c>
      <c r="J65" s="61">
        <f t="shared" si="15"/>
        <v>80367493.678290159</v>
      </c>
      <c r="M65" s="38">
        <f t="shared" ref="M65:T65" si="16">C65/C$65</f>
        <v>1</v>
      </c>
      <c r="N65" s="38">
        <f t="shared" si="16"/>
        <v>1</v>
      </c>
      <c r="O65" s="38">
        <f t="shared" si="16"/>
        <v>1</v>
      </c>
      <c r="P65" s="38">
        <f t="shared" si="16"/>
        <v>1</v>
      </c>
      <c r="Q65" s="38">
        <f t="shared" si="16"/>
        <v>1</v>
      </c>
      <c r="R65" s="38">
        <f t="shared" si="16"/>
        <v>1</v>
      </c>
      <c r="S65" s="38">
        <f t="shared" si="16"/>
        <v>1</v>
      </c>
      <c r="T65" s="38">
        <f t="shared" si="16"/>
        <v>1</v>
      </c>
    </row>
    <row r="66" spans="1:32">
      <c r="J66" s="58"/>
      <c r="V66" s="63" t="s">
        <v>29</v>
      </c>
      <c r="W66" s="2"/>
      <c r="X66" s="2"/>
      <c r="Y66" s="2"/>
      <c r="Z66" s="64"/>
      <c r="AA66" s="64"/>
      <c r="AB66" s="65"/>
      <c r="AC66" s="65"/>
      <c r="AD66" s="66"/>
      <c r="AE66" s="64"/>
      <c r="AF66" s="67"/>
    </row>
    <row r="67" spans="1:32">
      <c r="L67" s="67"/>
      <c r="M67" s="67"/>
      <c r="N67" s="67"/>
      <c r="O67" s="67"/>
      <c r="P67" s="67"/>
      <c r="S67" s="68"/>
      <c r="T67" s="68"/>
      <c r="V67" s="63" t="s">
        <v>30</v>
      </c>
      <c r="W67" s="2"/>
      <c r="X67" s="2"/>
      <c r="Y67" s="2"/>
      <c r="Z67" s="64"/>
      <c r="AA67" s="64"/>
      <c r="AB67" s="66"/>
      <c r="AC67" s="66"/>
      <c r="AD67" s="66"/>
      <c r="AE67" s="64"/>
      <c r="AF67" s="67"/>
    </row>
    <row r="68" spans="1:32">
      <c r="L68" s="67"/>
      <c r="M68" s="67"/>
      <c r="N68" s="67"/>
      <c r="O68" s="67"/>
      <c r="P68" s="67"/>
      <c r="S68" s="68"/>
      <c r="T68" s="68"/>
      <c r="V68" s="63" t="s">
        <v>31</v>
      </c>
      <c r="W68" s="2"/>
      <c r="X68" s="2"/>
      <c r="Y68" s="2"/>
      <c r="Z68" s="64"/>
      <c r="AA68" s="64"/>
      <c r="AB68" s="65"/>
      <c r="AC68" s="65"/>
      <c r="AD68" s="66"/>
      <c r="AE68" s="64"/>
      <c r="AF68" s="67"/>
    </row>
    <row r="69" spans="1:32">
      <c r="L69" s="67"/>
      <c r="M69" s="67"/>
      <c r="N69" s="67"/>
      <c r="O69" s="67"/>
      <c r="P69" s="67"/>
      <c r="S69" s="68"/>
      <c r="T69" s="68"/>
      <c r="V69" s="63"/>
      <c r="W69" s="2"/>
      <c r="X69" s="3"/>
      <c r="Y69" s="3"/>
      <c r="Z69" s="3"/>
      <c r="AA69" s="3"/>
      <c r="AB69" s="4"/>
      <c r="AC69" s="4"/>
      <c r="AD69" s="4"/>
    </row>
    <row r="70" spans="1:32">
      <c r="V70" s="63" t="s">
        <v>32</v>
      </c>
      <c r="W70" s="2"/>
      <c r="X70" s="3"/>
      <c r="Y70" s="3"/>
      <c r="Z70" s="3"/>
      <c r="AA70" s="3"/>
      <c r="AB70" s="4"/>
      <c r="AC70" s="4"/>
      <c r="AD70" s="4"/>
    </row>
    <row r="71" spans="1:32">
      <c r="V71" s="69" t="s">
        <v>1</v>
      </c>
      <c r="W71" s="2"/>
      <c r="X71" s="3"/>
      <c r="Y71" s="3"/>
      <c r="Z71" s="3"/>
      <c r="AA71" s="3"/>
      <c r="AB71" s="4"/>
      <c r="AC71" s="4"/>
      <c r="AD71" s="4"/>
    </row>
    <row r="72" spans="1:32">
      <c r="V72" s="47" t="s">
        <v>33</v>
      </c>
      <c r="W72" s="2"/>
      <c r="X72" s="64"/>
      <c r="Y72" s="64"/>
      <c r="Z72" s="64"/>
      <c r="AA72" s="64"/>
      <c r="AB72" s="4"/>
      <c r="AC72" s="4"/>
      <c r="AD72" s="4"/>
    </row>
    <row r="73" spans="1:32">
      <c r="V73" s="70" t="s">
        <v>34</v>
      </c>
      <c r="W73" s="2"/>
      <c r="X73" s="64"/>
      <c r="Y73" s="64"/>
      <c r="Z73" s="64"/>
      <c r="AA73" s="64"/>
      <c r="AB73" s="4"/>
      <c r="AC73" s="4"/>
      <c r="AD73" s="4"/>
    </row>
    <row r="74" spans="1:32">
      <c r="V74" s="71" t="s">
        <v>35</v>
      </c>
      <c r="W74" s="2"/>
      <c r="X74" s="64"/>
      <c r="Y74" s="64"/>
      <c r="Z74" s="64"/>
      <c r="AA74" s="64"/>
      <c r="AB74" s="4"/>
      <c r="AC74" s="4"/>
      <c r="AD74" s="4"/>
    </row>
    <row r="75" spans="1:32">
      <c r="V75" s="72" t="s">
        <v>36</v>
      </c>
      <c r="W75" s="2"/>
      <c r="X75" s="64"/>
      <c r="Y75" s="64"/>
      <c r="Z75" s="64"/>
      <c r="AA75" s="64"/>
      <c r="AB75" s="4"/>
      <c r="AC75" s="4"/>
      <c r="AD75" s="4"/>
    </row>
    <row r="76" spans="1:32">
      <c r="V76" s="71" t="s">
        <v>37</v>
      </c>
      <c r="W76" s="2"/>
      <c r="X76" s="64"/>
      <c r="Y76" s="64"/>
      <c r="Z76" s="64"/>
      <c r="AA76" s="64"/>
      <c r="AB76" s="4"/>
      <c r="AC76" s="4"/>
      <c r="AD76" s="4"/>
    </row>
    <row r="77" spans="1:32">
      <c r="V77" s="71" t="s">
        <v>38</v>
      </c>
      <c r="W77" s="2"/>
      <c r="X77" s="64"/>
      <c r="Y77" s="64"/>
      <c r="Z77" s="64"/>
      <c r="AA77" s="64"/>
      <c r="AB77" s="4"/>
      <c r="AC77" s="4"/>
      <c r="AD77" s="4"/>
    </row>
    <row r="81" spans="1:10">
      <c r="A81"/>
      <c r="B81"/>
      <c r="C81" s="58"/>
      <c r="D81"/>
      <c r="E81" s="58"/>
      <c r="F81"/>
      <c r="G81" s="73"/>
      <c r="H81" s="73"/>
      <c r="I81" s="73"/>
      <c r="J81" s="58"/>
    </row>
    <row r="82" spans="1:10">
      <c r="A82"/>
      <c r="B82"/>
      <c r="C82" s="58"/>
      <c r="D82" s="58"/>
      <c r="E82"/>
      <c r="F82"/>
      <c r="G82" s="74"/>
      <c r="H82" s="74"/>
      <c r="I82" s="74"/>
    </row>
  </sheetData>
  <pageMargins left="0.78740157480314965" right="0.78740157480314965" top="0.98425196850393704" bottom="0.98425196850393704" header="0.51181102362204722" footer="0.51181102362204722"/>
  <pageSetup paperSize="8" scale="42" orientation="landscape" r:id="rId1"/>
  <rowBreaks count="1" manualBreakCount="1">
    <brk id="27" max="4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Grafy</vt:lpstr>
      <vt:lpstr>1.rozpocet_kategorie_resort</vt:lpstr>
      <vt:lpstr>'1.rozpocet_kategorie_resort'!Názvy_tisku</vt:lpstr>
      <vt:lpstr>'1.rozpocet_kategorie_resort'!Oblast_tisku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Korbelová Dagmar</dc:creator>
  <cp:lastModifiedBy>Jaroš Pavel</cp:lastModifiedBy>
  <cp:lastPrinted>2013-11-14T13:01:36Z</cp:lastPrinted>
  <dcterms:created xsi:type="dcterms:W3CDTF">2013-09-24T12:02:54Z</dcterms:created>
  <dcterms:modified xsi:type="dcterms:W3CDTF">2013-11-14T13:32:04Z</dcterms:modified>
</cp:coreProperties>
</file>